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Ch_Lhota_DK\rozpocet_vykaz\"/>
    </mc:Choice>
  </mc:AlternateContent>
  <bookViews>
    <workbookView xWindow="0" yWindow="0" windowWidth="0" windowHeight="0"/>
  </bookViews>
  <sheets>
    <sheet name="Rekapitulace stavby" sheetId="1" r:id="rId1"/>
    <sheet name="SO301-1 - kanal. stoka A, B" sheetId="2" r:id="rId2"/>
    <sheet name="SO301-2 - kanal. stoka C" sheetId="3" r:id="rId3"/>
    <sheet name="SO301-3 - kanal. stoka D" sheetId="4" r:id="rId4"/>
    <sheet name="SO301-4 - kanal. stoky E1..." sheetId="5" r:id="rId5"/>
    <sheet name="SO301-5 - siln. příkopy I..." sheetId="6" r:id="rId6"/>
    <sheet name="SO301-6 - revizní šachty ...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'SO301-1 - kanal. stoka A, B'!$C$121:$K$603</definedName>
    <definedName name="_xlnm.Print_Area" localSheetId="1">'SO301-1 - kanal. stoka A, B'!$C$4:$J$76,'SO301-1 - kanal. stoka A, B'!$C$82:$J$103,'SO301-1 - kanal. stoka A, B'!$C$109:$K$603</definedName>
    <definedName name="_xlnm.Print_Titles" localSheetId="1">'SO301-1 - kanal. stoka A, B'!$121:$121</definedName>
    <definedName name="_xlnm._FilterDatabase" localSheetId="2" hidden="1">'SO301-2 - kanal. stoka C'!$C$120:$K$335</definedName>
    <definedName name="_xlnm.Print_Area" localSheetId="2">'SO301-2 - kanal. stoka C'!$C$4:$J$76,'SO301-2 - kanal. stoka C'!$C$82:$J$102,'SO301-2 - kanal. stoka C'!$C$108:$K$335</definedName>
    <definedName name="_xlnm.Print_Titles" localSheetId="2">'SO301-2 - kanal. stoka C'!$120:$120</definedName>
    <definedName name="_xlnm._FilterDatabase" localSheetId="3" hidden="1">'SO301-3 - kanal. stoka D'!$C$121:$K$445</definedName>
    <definedName name="_xlnm.Print_Area" localSheetId="3">'SO301-3 - kanal. stoka D'!$C$4:$J$76,'SO301-3 - kanal. stoka D'!$C$82:$J$103,'SO301-3 - kanal. stoka D'!$C$109:$K$445</definedName>
    <definedName name="_xlnm.Print_Titles" localSheetId="3">'SO301-3 - kanal. stoka D'!$121:$121</definedName>
    <definedName name="_xlnm._FilterDatabase" localSheetId="4" hidden="1">'SO301-4 - kanal. stoky E1...'!$C$122:$K$729</definedName>
    <definedName name="_xlnm.Print_Area" localSheetId="4">'SO301-4 - kanal. stoky E1...'!$C$4:$J$76,'SO301-4 - kanal. stoky E1...'!$C$82:$J$104,'SO301-4 - kanal. stoky E1...'!$C$110:$K$729</definedName>
    <definedName name="_xlnm.Print_Titles" localSheetId="4">'SO301-4 - kanal. stoky E1...'!$122:$122</definedName>
    <definedName name="_xlnm._FilterDatabase" localSheetId="5" hidden="1">'SO301-5 - siln. příkopy I...'!$C$120:$K$271</definedName>
    <definedName name="_xlnm.Print_Area" localSheetId="5">'SO301-5 - siln. příkopy I...'!$C$4:$J$76,'SO301-5 - siln. příkopy I...'!$C$82:$J$102,'SO301-5 - siln. příkopy I...'!$C$108:$K$271</definedName>
    <definedName name="_xlnm.Print_Titles" localSheetId="5">'SO301-5 - siln. příkopy I...'!$120:$120</definedName>
    <definedName name="_xlnm._FilterDatabase" localSheetId="6" hidden="1">'SO301-6 - revizní šachty ...'!$C$119:$K$219</definedName>
    <definedName name="_xlnm.Print_Area" localSheetId="6">'SO301-6 - revizní šachty ...'!$C$4:$J$76,'SO301-6 - revizní šachty ...'!$C$82:$J$101,'SO301-6 - revizní šachty ...'!$C$107:$K$219</definedName>
    <definedName name="_xlnm.Print_Titles" localSheetId="6">'SO301-6 - revizní šachty ...'!$119:$119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216"/>
  <c r="BH216"/>
  <c r="BG216"/>
  <c r="BF216"/>
  <c r="T216"/>
  <c r="T215"/>
  <c r="R216"/>
  <c r="R215"/>
  <c r="P216"/>
  <c r="P215"/>
  <c r="BI211"/>
  <c r="BH211"/>
  <c r="BG211"/>
  <c r="BF211"/>
  <c r="T211"/>
  <c r="R211"/>
  <c r="P211"/>
  <c r="BI207"/>
  <c r="BH207"/>
  <c r="BG207"/>
  <c r="BF207"/>
  <c r="T207"/>
  <c r="R207"/>
  <c r="P207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89"/>
  <c r="BH189"/>
  <c r="BG189"/>
  <c r="BF189"/>
  <c r="T189"/>
  <c r="R189"/>
  <c r="P189"/>
  <c r="BI185"/>
  <c r="BH185"/>
  <c r="BG185"/>
  <c r="BF185"/>
  <c r="T185"/>
  <c r="R185"/>
  <c r="P185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4"/>
  <c r="BH164"/>
  <c r="BG164"/>
  <c r="BF164"/>
  <c r="T164"/>
  <c r="R164"/>
  <c r="P164"/>
  <c r="BI160"/>
  <c r="BH160"/>
  <c r="BG160"/>
  <c r="BF160"/>
  <c r="T160"/>
  <c r="R160"/>
  <c r="P160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2"/>
  <c r="BH122"/>
  <c r="BG122"/>
  <c r="BF122"/>
  <c r="T122"/>
  <c r="R122"/>
  <c r="P122"/>
  <c r="F114"/>
  <c r="E112"/>
  <c r="F89"/>
  <c r="E87"/>
  <c r="J24"/>
  <c r="E24"/>
  <c r="J92"/>
  <c r="J23"/>
  <c r="J21"/>
  <c r="E21"/>
  <c r="J116"/>
  <c r="J20"/>
  <c r="J18"/>
  <c r="E18"/>
  <c r="F92"/>
  <c r="J17"/>
  <c r="J15"/>
  <c r="E15"/>
  <c r="F116"/>
  <c r="J14"/>
  <c r="J12"/>
  <c r="J114"/>
  <c r="E7"/>
  <c r="E110"/>
  <c i="6" r="J37"/>
  <c r="J36"/>
  <c i="1" r="AY99"/>
  <c i="6" r="J35"/>
  <c i="1" r="AX99"/>
  <c i="6" r="BI268"/>
  <c r="BH268"/>
  <c r="BG268"/>
  <c r="BF268"/>
  <c r="T268"/>
  <c r="R268"/>
  <c r="P268"/>
  <c r="BI264"/>
  <c r="BH264"/>
  <c r="BG264"/>
  <c r="BF264"/>
  <c r="T264"/>
  <c r="R264"/>
  <c r="P264"/>
  <c r="BI259"/>
  <c r="BH259"/>
  <c r="BG259"/>
  <c r="BF259"/>
  <c r="T259"/>
  <c r="R259"/>
  <c r="P259"/>
  <c r="BI255"/>
  <c r="BH255"/>
  <c r="BG255"/>
  <c r="BF255"/>
  <c r="T255"/>
  <c r="R255"/>
  <c r="P255"/>
  <c r="BI250"/>
  <c r="BH250"/>
  <c r="BG250"/>
  <c r="BF250"/>
  <c r="T250"/>
  <c r="R250"/>
  <c r="P250"/>
  <c r="BI246"/>
  <c r="BH246"/>
  <c r="BG246"/>
  <c r="BF246"/>
  <c r="T246"/>
  <c r="R246"/>
  <c r="P246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6"/>
  <c r="BH226"/>
  <c r="BG226"/>
  <c r="BF226"/>
  <c r="T226"/>
  <c r="R226"/>
  <c r="P226"/>
  <c r="BI221"/>
  <c r="BH221"/>
  <c r="BG221"/>
  <c r="BF221"/>
  <c r="T221"/>
  <c r="R221"/>
  <c r="P221"/>
  <c r="BI212"/>
  <c r="BH212"/>
  <c r="BG212"/>
  <c r="BF212"/>
  <c r="T212"/>
  <c r="R212"/>
  <c r="P212"/>
  <c r="BI205"/>
  <c r="BH205"/>
  <c r="BG205"/>
  <c r="BF205"/>
  <c r="T205"/>
  <c r="R205"/>
  <c r="P205"/>
  <c r="BI198"/>
  <c r="BH198"/>
  <c r="BG198"/>
  <c r="BF198"/>
  <c r="T198"/>
  <c r="R198"/>
  <c r="P198"/>
  <c r="BI193"/>
  <c r="BH193"/>
  <c r="BG193"/>
  <c r="BF193"/>
  <c r="T193"/>
  <c r="R193"/>
  <c r="P193"/>
  <c r="BI189"/>
  <c r="BH189"/>
  <c r="BG189"/>
  <c r="BF189"/>
  <c r="T189"/>
  <c r="R189"/>
  <c r="P189"/>
  <c r="BI183"/>
  <c r="BH183"/>
  <c r="BG183"/>
  <c r="BF183"/>
  <c r="T183"/>
  <c r="R183"/>
  <c r="P183"/>
  <c r="BI177"/>
  <c r="BH177"/>
  <c r="BG177"/>
  <c r="BF177"/>
  <c r="T177"/>
  <c r="R177"/>
  <c r="P177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R146"/>
  <c r="P146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BI123"/>
  <c r="BH123"/>
  <c r="BG123"/>
  <c r="BF123"/>
  <c r="T123"/>
  <c r="R123"/>
  <c r="P123"/>
  <c r="F115"/>
  <c r="E113"/>
  <c r="F89"/>
  <c r="E87"/>
  <c r="J24"/>
  <c r="E24"/>
  <c r="J118"/>
  <c r="J23"/>
  <c r="J21"/>
  <c r="E21"/>
  <c r="J91"/>
  <c r="J20"/>
  <c r="J18"/>
  <c r="E18"/>
  <c r="F92"/>
  <c r="J17"/>
  <c r="J15"/>
  <c r="E15"/>
  <c r="F117"/>
  <c r="J14"/>
  <c r="J12"/>
  <c r="J115"/>
  <c r="E7"/>
  <c r="E111"/>
  <c i="5" r="J37"/>
  <c r="J36"/>
  <c i="1" r="AY98"/>
  <c i="5" r="J35"/>
  <c i="1" r="AX98"/>
  <c i="5" r="BI726"/>
  <c r="BH726"/>
  <c r="BG726"/>
  <c r="BF726"/>
  <c r="T726"/>
  <c r="R726"/>
  <c r="P726"/>
  <c r="BI722"/>
  <c r="BH722"/>
  <c r="BG722"/>
  <c r="BF722"/>
  <c r="T722"/>
  <c r="R722"/>
  <c r="P722"/>
  <c r="BI718"/>
  <c r="BH718"/>
  <c r="BG718"/>
  <c r="BF718"/>
  <c r="T718"/>
  <c r="R718"/>
  <c r="P718"/>
  <c r="BI714"/>
  <c r="BH714"/>
  <c r="BG714"/>
  <c r="BF714"/>
  <c r="T714"/>
  <c r="R714"/>
  <c r="P714"/>
  <c r="BI710"/>
  <c r="BH710"/>
  <c r="BG710"/>
  <c r="BF710"/>
  <c r="T710"/>
  <c r="R710"/>
  <c r="P710"/>
  <c r="BI706"/>
  <c r="BH706"/>
  <c r="BG706"/>
  <c r="BF706"/>
  <c r="T706"/>
  <c r="R706"/>
  <c r="P706"/>
  <c r="BI701"/>
  <c r="BH701"/>
  <c r="BG701"/>
  <c r="BF701"/>
  <c r="T701"/>
  <c r="R701"/>
  <c r="P701"/>
  <c r="BI696"/>
  <c r="BH696"/>
  <c r="BG696"/>
  <c r="BF696"/>
  <c r="T696"/>
  <c r="R696"/>
  <c r="P696"/>
  <c r="BI692"/>
  <c r="BH692"/>
  <c r="BG692"/>
  <c r="BF692"/>
  <c r="T692"/>
  <c r="R692"/>
  <c r="P692"/>
  <c r="BI687"/>
  <c r="BH687"/>
  <c r="BG687"/>
  <c r="BF687"/>
  <c r="T687"/>
  <c r="R687"/>
  <c r="P687"/>
  <c r="BI683"/>
  <c r="BH683"/>
  <c r="BG683"/>
  <c r="BF683"/>
  <c r="T683"/>
  <c r="R683"/>
  <c r="P683"/>
  <c r="BI677"/>
  <c r="BH677"/>
  <c r="BG677"/>
  <c r="BF677"/>
  <c r="T677"/>
  <c r="R677"/>
  <c r="P677"/>
  <c r="BI673"/>
  <c r="BH673"/>
  <c r="BG673"/>
  <c r="BF673"/>
  <c r="T673"/>
  <c r="R673"/>
  <c r="P673"/>
  <c r="BI669"/>
  <c r="BH669"/>
  <c r="BG669"/>
  <c r="BF669"/>
  <c r="T669"/>
  <c r="R669"/>
  <c r="P669"/>
  <c r="BI664"/>
  <c r="BH664"/>
  <c r="BG664"/>
  <c r="BF664"/>
  <c r="T664"/>
  <c r="R664"/>
  <c r="P664"/>
  <c r="BI660"/>
  <c r="BH660"/>
  <c r="BG660"/>
  <c r="BF660"/>
  <c r="T660"/>
  <c r="R660"/>
  <c r="P660"/>
  <c r="BI655"/>
  <c r="BH655"/>
  <c r="BG655"/>
  <c r="BF655"/>
  <c r="T655"/>
  <c r="R655"/>
  <c r="P655"/>
  <c r="BI650"/>
  <c r="BH650"/>
  <c r="BG650"/>
  <c r="BF650"/>
  <c r="T650"/>
  <c r="R650"/>
  <c r="P650"/>
  <c r="BI643"/>
  <c r="BH643"/>
  <c r="BG643"/>
  <c r="BF643"/>
  <c r="T643"/>
  <c r="R643"/>
  <c r="P643"/>
  <c r="BI638"/>
  <c r="BH638"/>
  <c r="BG638"/>
  <c r="BF638"/>
  <c r="T638"/>
  <c r="R638"/>
  <c r="P638"/>
  <c r="BI634"/>
  <c r="BH634"/>
  <c r="BG634"/>
  <c r="BF634"/>
  <c r="T634"/>
  <c r="R634"/>
  <c r="P634"/>
  <c r="BI630"/>
  <c r="BH630"/>
  <c r="BG630"/>
  <c r="BF630"/>
  <c r="T630"/>
  <c r="R630"/>
  <c r="P630"/>
  <c r="BI625"/>
  <c r="BH625"/>
  <c r="BG625"/>
  <c r="BF625"/>
  <c r="T625"/>
  <c r="R625"/>
  <c r="P625"/>
  <c r="BI621"/>
  <c r="BH621"/>
  <c r="BG621"/>
  <c r="BF621"/>
  <c r="T621"/>
  <c r="R621"/>
  <c r="P621"/>
  <c r="BI617"/>
  <c r="BH617"/>
  <c r="BG617"/>
  <c r="BF617"/>
  <c r="T617"/>
  <c r="R617"/>
  <c r="P617"/>
  <c r="BI613"/>
  <c r="BH613"/>
  <c r="BG613"/>
  <c r="BF613"/>
  <c r="T613"/>
  <c r="R613"/>
  <c r="P613"/>
  <c r="BI609"/>
  <c r="BH609"/>
  <c r="BG609"/>
  <c r="BF609"/>
  <c r="T609"/>
  <c r="R609"/>
  <c r="P609"/>
  <c r="BI605"/>
  <c r="BH605"/>
  <c r="BG605"/>
  <c r="BF605"/>
  <c r="T605"/>
  <c r="R605"/>
  <c r="P605"/>
  <c r="BI601"/>
  <c r="BH601"/>
  <c r="BG601"/>
  <c r="BF601"/>
  <c r="T601"/>
  <c r="R601"/>
  <c r="P601"/>
  <c r="BI597"/>
  <c r="BH597"/>
  <c r="BG597"/>
  <c r="BF597"/>
  <c r="T597"/>
  <c r="R597"/>
  <c r="P597"/>
  <c r="BI593"/>
  <c r="BH593"/>
  <c r="BG593"/>
  <c r="BF593"/>
  <c r="T593"/>
  <c r="R593"/>
  <c r="P593"/>
  <c r="BI588"/>
  <c r="BH588"/>
  <c r="BG588"/>
  <c r="BF588"/>
  <c r="T588"/>
  <c r="R588"/>
  <c r="P588"/>
  <c r="BI581"/>
  <c r="BH581"/>
  <c r="BG581"/>
  <c r="BF581"/>
  <c r="T581"/>
  <c r="R581"/>
  <c r="P581"/>
  <c r="BI572"/>
  <c r="BH572"/>
  <c r="BG572"/>
  <c r="BF572"/>
  <c r="T572"/>
  <c r="R572"/>
  <c r="P572"/>
  <c r="BI568"/>
  <c r="BH568"/>
  <c r="BG568"/>
  <c r="BF568"/>
  <c r="T568"/>
  <c r="R568"/>
  <c r="P568"/>
  <c r="BI563"/>
  <c r="BH563"/>
  <c r="BG563"/>
  <c r="BF563"/>
  <c r="T563"/>
  <c r="R563"/>
  <c r="P563"/>
  <c r="BI554"/>
  <c r="BH554"/>
  <c r="BG554"/>
  <c r="BF554"/>
  <c r="T554"/>
  <c r="R554"/>
  <c r="P554"/>
  <c r="BI545"/>
  <c r="BH545"/>
  <c r="BG545"/>
  <c r="BF545"/>
  <c r="T545"/>
  <c r="R545"/>
  <c r="P545"/>
  <c r="BI536"/>
  <c r="BH536"/>
  <c r="BG536"/>
  <c r="BF536"/>
  <c r="T536"/>
  <c r="R536"/>
  <c r="P536"/>
  <c r="BI527"/>
  <c r="BH527"/>
  <c r="BG527"/>
  <c r="BF527"/>
  <c r="T527"/>
  <c r="R527"/>
  <c r="P527"/>
  <c r="BI518"/>
  <c r="BH518"/>
  <c r="BG518"/>
  <c r="BF518"/>
  <c r="T518"/>
  <c r="R518"/>
  <c r="P518"/>
  <c r="BI509"/>
  <c r="BH509"/>
  <c r="BG509"/>
  <c r="BF509"/>
  <c r="T509"/>
  <c r="R509"/>
  <c r="P509"/>
  <c r="BI502"/>
  <c r="BH502"/>
  <c r="BG502"/>
  <c r="BF502"/>
  <c r="T502"/>
  <c r="R502"/>
  <c r="P502"/>
  <c r="BI493"/>
  <c r="BH493"/>
  <c r="BG493"/>
  <c r="BF493"/>
  <c r="T493"/>
  <c r="R493"/>
  <c r="P493"/>
  <c r="BI486"/>
  <c r="BH486"/>
  <c r="BG486"/>
  <c r="BF486"/>
  <c r="T486"/>
  <c r="R486"/>
  <c r="P486"/>
  <c r="BI477"/>
  <c r="BH477"/>
  <c r="BG477"/>
  <c r="BF477"/>
  <c r="T477"/>
  <c r="R477"/>
  <c r="P477"/>
  <c r="BI470"/>
  <c r="BH470"/>
  <c r="BG470"/>
  <c r="BF470"/>
  <c r="T470"/>
  <c r="R470"/>
  <c r="P470"/>
  <c r="BI463"/>
  <c r="BH463"/>
  <c r="BG463"/>
  <c r="BF463"/>
  <c r="T463"/>
  <c r="R463"/>
  <c r="P463"/>
  <c r="BI458"/>
  <c r="BH458"/>
  <c r="BG458"/>
  <c r="BF458"/>
  <c r="T458"/>
  <c r="R458"/>
  <c r="P458"/>
  <c r="BI449"/>
  <c r="BH449"/>
  <c r="BG449"/>
  <c r="BF449"/>
  <c r="T449"/>
  <c r="R449"/>
  <c r="P449"/>
  <c r="BI444"/>
  <c r="BH444"/>
  <c r="BG444"/>
  <c r="BF444"/>
  <c r="T444"/>
  <c r="R444"/>
  <c r="P444"/>
  <c r="BI437"/>
  <c r="BH437"/>
  <c r="BG437"/>
  <c r="BF437"/>
  <c r="T437"/>
  <c r="R437"/>
  <c r="P437"/>
  <c r="BI428"/>
  <c r="BH428"/>
  <c r="BG428"/>
  <c r="BF428"/>
  <c r="T428"/>
  <c r="R428"/>
  <c r="P428"/>
  <c r="BI419"/>
  <c r="BH419"/>
  <c r="BG419"/>
  <c r="BF419"/>
  <c r="T419"/>
  <c r="R419"/>
  <c r="P419"/>
  <c r="BI410"/>
  <c r="BH410"/>
  <c r="BG410"/>
  <c r="BF410"/>
  <c r="T410"/>
  <c r="R410"/>
  <c r="P410"/>
  <c r="BI401"/>
  <c r="BH401"/>
  <c r="BG401"/>
  <c r="BF401"/>
  <c r="T401"/>
  <c r="R401"/>
  <c r="P401"/>
  <c r="BI392"/>
  <c r="BH392"/>
  <c r="BG392"/>
  <c r="BF392"/>
  <c r="T392"/>
  <c r="R392"/>
  <c r="P392"/>
  <c r="BI387"/>
  <c r="BH387"/>
  <c r="BG387"/>
  <c r="BF387"/>
  <c r="T387"/>
  <c r="R387"/>
  <c r="P387"/>
  <c r="BI382"/>
  <c r="BH382"/>
  <c r="BG382"/>
  <c r="BF382"/>
  <c r="T382"/>
  <c r="R382"/>
  <c r="P382"/>
  <c r="BI377"/>
  <c r="BH377"/>
  <c r="BG377"/>
  <c r="BF377"/>
  <c r="T377"/>
  <c r="R377"/>
  <c r="P377"/>
  <c r="BI370"/>
  <c r="BH370"/>
  <c r="BG370"/>
  <c r="BF370"/>
  <c r="T370"/>
  <c r="R370"/>
  <c r="P370"/>
  <c r="BI365"/>
  <c r="BH365"/>
  <c r="BG365"/>
  <c r="BF365"/>
  <c r="T365"/>
  <c r="R365"/>
  <c r="P365"/>
  <c r="BI358"/>
  <c r="BH358"/>
  <c r="BG358"/>
  <c r="BF358"/>
  <c r="T358"/>
  <c r="R358"/>
  <c r="P358"/>
  <c r="BI353"/>
  <c r="BH353"/>
  <c r="BG353"/>
  <c r="BF353"/>
  <c r="T353"/>
  <c r="R353"/>
  <c r="P353"/>
  <c r="BI346"/>
  <c r="BH346"/>
  <c r="BG346"/>
  <c r="BF346"/>
  <c r="T346"/>
  <c r="R346"/>
  <c r="P346"/>
  <c r="BI336"/>
  <c r="BH336"/>
  <c r="BG336"/>
  <c r="BF336"/>
  <c r="T336"/>
  <c r="R336"/>
  <c r="P336"/>
  <c r="BI327"/>
  <c r="BH327"/>
  <c r="BG327"/>
  <c r="BF327"/>
  <c r="T327"/>
  <c r="R327"/>
  <c r="P327"/>
  <c r="BI318"/>
  <c r="BH318"/>
  <c r="BG318"/>
  <c r="BF318"/>
  <c r="T318"/>
  <c r="R318"/>
  <c r="P318"/>
  <c r="BI309"/>
  <c r="BH309"/>
  <c r="BG309"/>
  <c r="BF309"/>
  <c r="T309"/>
  <c r="R309"/>
  <c r="P309"/>
  <c r="BI299"/>
  <c r="BH299"/>
  <c r="BG299"/>
  <c r="BF299"/>
  <c r="T299"/>
  <c r="R299"/>
  <c r="P299"/>
  <c r="BI290"/>
  <c r="BH290"/>
  <c r="BG290"/>
  <c r="BF290"/>
  <c r="T290"/>
  <c r="R290"/>
  <c r="P290"/>
  <c r="BI281"/>
  <c r="BH281"/>
  <c r="BG281"/>
  <c r="BF281"/>
  <c r="T281"/>
  <c r="R281"/>
  <c r="P281"/>
  <c r="BI272"/>
  <c r="BH272"/>
  <c r="BG272"/>
  <c r="BF272"/>
  <c r="T272"/>
  <c r="R272"/>
  <c r="P272"/>
  <c r="BI263"/>
  <c r="BH263"/>
  <c r="BG263"/>
  <c r="BF263"/>
  <c r="T263"/>
  <c r="R263"/>
  <c r="P263"/>
  <c r="BI254"/>
  <c r="BH254"/>
  <c r="BG254"/>
  <c r="BF254"/>
  <c r="T254"/>
  <c r="R254"/>
  <c r="P254"/>
  <c r="BI245"/>
  <c r="BH245"/>
  <c r="BG245"/>
  <c r="BF245"/>
  <c r="T245"/>
  <c r="R245"/>
  <c r="P245"/>
  <c r="BI236"/>
  <c r="BH236"/>
  <c r="BG236"/>
  <c r="BF236"/>
  <c r="T236"/>
  <c r="R236"/>
  <c r="P236"/>
  <c r="BI231"/>
  <c r="BH231"/>
  <c r="BG231"/>
  <c r="BF231"/>
  <c r="T231"/>
  <c r="R231"/>
  <c r="P231"/>
  <c r="BI218"/>
  <c r="BH218"/>
  <c r="BG218"/>
  <c r="BF218"/>
  <c r="T218"/>
  <c r="R218"/>
  <c r="P218"/>
  <c r="BI209"/>
  <c r="BH209"/>
  <c r="BG209"/>
  <c r="BF209"/>
  <c r="T209"/>
  <c r="R209"/>
  <c r="P209"/>
  <c r="BI200"/>
  <c r="BH200"/>
  <c r="BG200"/>
  <c r="BF200"/>
  <c r="T200"/>
  <c r="R200"/>
  <c r="P200"/>
  <c r="BI193"/>
  <c r="BH193"/>
  <c r="BG193"/>
  <c r="BF193"/>
  <c r="T193"/>
  <c r="R193"/>
  <c r="P193"/>
  <c r="BI186"/>
  <c r="BH186"/>
  <c r="BG186"/>
  <c r="BF186"/>
  <c r="T186"/>
  <c r="R186"/>
  <c r="P186"/>
  <c r="BI177"/>
  <c r="BH177"/>
  <c r="BG177"/>
  <c r="BF177"/>
  <c r="T177"/>
  <c r="R177"/>
  <c r="P177"/>
  <c r="BI168"/>
  <c r="BH168"/>
  <c r="BG168"/>
  <c r="BF168"/>
  <c r="T168"/>
  <c r="R168"/>
  <c r="P168"/>
  <c r="BI159"/>
  <c r="BH159"/>
  <c r="BG159"/>
  <c r="BF159"/>
  <c r="T159"/>
  <c r="R159"/>
  <c r="P159"/>
  <c r="BI143"/>
  <c r="BH143"/>
  <c r="BG143"/>
  <c r="BF143"/>
  <c r="T143"/>
  <c r="R143"/>
  <c r="P143"/>
  <c r="BI134"/>
  <c r="BH134"/>
  <c r="BG134"/>
  <c r="BF134"/>
  <c r="T134"/>
  <c r="R134"/>
  <c r="P134"/>
  <c r="BI125"/>
  <c r="BH125"/>
  <c r="BG125"/>
  <c r="BF125"/>
  <c r="T125"/>
  <c r="R125"/>
  <c r="P125"/>
  <c r="F117"/>
  <c r="E115"/>
  <c r="F89"/>
  <c r="E87"/>
  <c r="J24"/>
  <c r="E24"/>
  <c r="J120"/>
  <c r="J23"/>
  <c r="J21"/>
  <c r="E21"/>
  <c r="J119"/>
  <c r="J20"/>
  <c r="J18"/>
  <c r="E18"/>
  <c r="F92"/>
  <c r="J17"/>
  <c r="J15"/>
  <c r="E15"/>
  <c r="F119"/>
  <c r="J14"/>
  <c r="J12"/>
  <c r="J89"/>
  <c r="E7"/>
  <c r="E113"/>
  <c i="4" r="J37"/>
  <c r="J36"/>
  <c i="1" r="AY97"/>
  <c i="4" r="J35"/>
  <c i="1" r="AX97"/>
  <c i="4" r="BI442"/>
  <c r="BH442"/>
  <c r="BG442"/>
  <c r="BF442"/>
  <c r="T442"/>
  <c r="R442"/>
  <c r="P442"/>
  <c r="BI438"/>
  <c r="BH438"/>
  <c r="BG438"/>
  <c r="BF438"/>
  <c r="T438"/>
  <c r="R438"/>
  <c r="P438"/>
  <c r="BI434"/>
  <c r="BH434"/>
  <c r="BG434"/>
  <c r="BF434"/>
  <c r="T434"/>
  <c r="R434"/>
  <c r="P434"/>
  <c r="BI430"/>
  <c r="BH430"/>
  <c r="BG430"/>
  <c r="BF430"/>
  <c r="T430"/>
  <c r="R430"/>
  <c r="P430"/>
  <c r="BI426"/>
  <c r="BH426"/>
  <c r="BG426"/>
  <c r="BF426"/>
  <c r="T426"/>
  <c r="R426"/>
  <c r="P426"/>
  <c r="BI422"/>
  <c r="BH422"/>
  <c r="BG422"/>
  <c r="BF422"/>
  <c r="T422"/>
  <c r="R422"/>
  <c r="P422"/>
  <c r="BI418"/>
  <c r="BH418"/>
  <c r="BG418"/>
  <c r="BF418"/>
  <c r="T418"/>
  <c r="R418"/>
  <c r="P418"/>
  <c r="BI413"/>
  <c r="BH413"/>
  <c r="BG413"/>
  <c r="BF413"/>
  <c r="T413"/>
  <c r="T412"/>
  <c r="R413"/>
  <c r="R412"/>
  <c r="P413"/>
  <c r="P412"/>
  <c r="BI408"/>
  <c r="BH408"/>
  <c r="BG408"/>
  <c r="BF408"/>
  <c r="T408"/>
  <c r="R408"/>
  <c r="P408"/>
  <c r="BI404"/>
  <c r="BH404"/>
  <c r="BG404"/>
  <c r="BF404"/>
  <c r="T404"/>
  <c r="R404"/>
  <c r="P404"/>
  <c r="BI399"/>
  <c r="BH399"/>
  <c r="BG399"/>
  <c r="BF399"/>
  <c r="T399"/>
  <c r="R399"/>
  <c r="P399"/>
  <c r="BI394"/>
  <c r="BH394"/>
  <c r="BG394"/>
  <c r="BF394"/>
  <c r="T394"/>
  <c r="R394"/>
  <c r="P394"/>
  <c r="BI390"/>
  <c r="BH390"/>
  <c r="BG390"/>
  <c r="BF390"/>
  <c r="T390"/>
  <c r="R390"/>
  <c r="P390"/>
  <c r="BI386"/>
  <c r="BH386"/>
  <c r="BG386"/>
  <c r="BF386"/>
  <c r="T386"/>
  <c r="R386"/>
  <c r="P386"/>
  <c r="BI382"/>
  <c r="BH382"/>
  <c r="BG382"/>
  <c r="BF382"/>
  <c r="T382"/>
  <c r="R382"/>
  <c r="P382"/>
  <c r="BI375"/>
  <c r="BH375"/>
  <c r="BG375"/>
  <c r="BF375"/>
  <c r="T375"/>
  <c r="R375"/>
  <c r="P375"/>
  <c r="BI370"/>
  <c r="BH370"/>
  <c r="BG370"/>
  <c r="BF370"/>
  <c r="T370"/>
  <c r="R370"/>
  <c r="P370"/>
  <c r="BI366"/>
  <c r="BH366"/>
  <c r="BG366"/>
  <c r="BF366"/>
  <c r="T366"/>
  <c r="R366"/>
  <c r="P366"/>
  <c r="BI362"/>
  <c r="BH362"/>
  <c r="BG362"/>
  <c r="BF362"/>
  <c r="T362"/>
  <c r="R362"/>
  <c r="P362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2"/>
  <c r="BH312"/>
  <c r="BG312"/>
  <c r="BF312"/>
  <c r="T312"/>
  <c r="R312"/>
  <c r="P312"/>
  <c r="BI305"/>
  <c r="BH305"/>
  <c r="BG305"/>
  <c r="BF305"/>
  <c r="T305"/>
  <c r="R305"/>
  <c r="P305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37"/>
  <c r="BH237"/>
  <c r="BG237"/>
  <c r="BF237"/>
  <c r="T237"/>
  <c r="R237"/>
  <c r="P237"/>
  <c r="BI230"/>
  <c r="BH230"/>
  <c r="BG230"/>
  <c r="BF230"/>
  <c r="T230"/>
  <c r="R230"/>
  <c r="P230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3"/>
  <c r="BH183"/>
  <c r="BG183"/>
  <c r="BF183"/>
  <c r="T183"/>
  <c r="R183"/>
  <c r="P183"/>
  <c r="BI177"/>
  <c r="BH177"/>
  <c r="BG177"/>
  <c r="BF177"/>
  <c r="T177"/>
  <c r="R177"/>
  <c r="P177"/>
  <c r="BI173"/>
  <c r="BH173"/>
  <c r="BG173"/>
  <c r="BF173"/>
  <c r="T173"/>
  <c r="R173"/>
  <c r="P173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F116"/>
  <c r="E114"/>
  <c r="F89"/>
  <c r="E87"/>
  <c r="J24"/>
  <c r="E24"/>
  <c r="J92"/>
  <c r="J23"/>
  <c r="J21"/>
  <c r="E21"/>
  <c r="J91"/>
  <c r="J20"/>
  <c r="J18"/>
  <c r="E18"/>
  <c r="F119"/>
  <c r="J17"/>
  <c r="J15"/>
  <c r="E15"/>
  <c r="F91"/>
  <c r="J14"/>
  <c r="J12"/>
  <c r="J116"/>
  <c r="E7"/>
  <c r="E112"/>
  <c i="3" r="J37"/>
  <c r="J36"/>
  <c i="1" r="AY96"/>
  <c i="3" r="J35"/>
  <c i="1" r="AX96"/>
  <c i="3" r="BI333"/>
  <c r="BH333"/>
  <c r="BG333"/>
  <c r="BF333"/>
  <c r="T333"/>
  <c r="R333"/>
  <c r="P333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3"/>
  <c r="BH313"/>
  <c r="BG313"/>
  <c r="BF313"/>
  <c r="T313"/>
  <c r="R313"/>
  <c r="P313"/>
  <c r="BI309"/>
  <c r="BH309"/>
  <c r="BG309"/>
  <c r="BF309"/>
  <c r="T309"/>
  <c r="R309"/>
  <c r="P309"/>
  <c r="BI304"/>
  <c r="BH304"/>
  <c r="BG304"/>
  <c r="BF304"/>
  <c r="T304"/>
  <c r="T303"/>
  <c r="R304"/>
  <c r="R303"/>
  <c r="P304"/>
  <c r="P303"/>
  <c r="BI299"/>
  <c r="BH299"/>
  <c r="BG299"/>
  <c r="BF299"/>
  <c r="T299"/>
  <c r="R299"/>
  <c r="P299"/>
  <c r="BI295"/>
  <c r="BH295"/>
  <c r="BG295"/>
  <c r="BF295"/>
  <c r="T295"/>
  <c r="R295"/>
  <c r="P295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F115"/>
  <c r="E113"/>
  <c r="F89"/>
  <c r="E87"/>
  <c r="J24"/>
  <c r="E24"/>
  <c r="J92"/>
  <c r="J23"/>
  <c r="J21"/>
  <c r="E21"/>
  <c r="J117"/>
  <c r="J20"/>
  <c r="J18"/>
  <c r="E18"/>
  <c r="F118"/>
  <c r="J17"/>
  <c r="J15"/>
  <c r="E15"/>
  <c r="F91"/>
  <c r="J14"/>
  <c r="J12"/>
  <c r="J115"/>
  <c r="E7"/>
  <c r="E111"/>
  <c i="2" r="J37"/>
  <c r="J36"/>
  <c i="1" r="AY95"/>
  <c i="2" r="J35"/>
  <c i="1" r="AX95"/>
  <c i="2" r="BI600"/>
  <c r="BH600"/>
  <c r="BG600"/>
  <c r="BF600"/>
  <c r="T600"/>
  <c r="R600"/>
  <c r="P600"/>
  <c r="BI596"/>
  <c r="BH596"/>
  <c r="BG596"/>
  <c r="BF596"/>
  <c r="T596"/>
  <c r="R596"/>
  <c r="P596"/>
  <c r="BI592"/>
  <c r="BH592"/>
  <c r="BG592"/>
  <c r="BF592"/>
  <c r="T592"/>
  <c r="R592"/>
  <c r="P592"/>
  <c r="BI588"/>
  <c r="BH588"/>
  <c r="BG588"/>
  <c r="BF588"/>
  <c r="T588"/>
  <c r="R588"/>
  <c r="P588"/>
  <c r="BI584"/>
  <c r="BH584"/>
  <c r="BG584"/>
  <c r="BF584"/>
  <c r="T584"/>
  <c r="R584"/>
  <c r="P584"/>
  <c r="BI580"/>
  <c r="BH580"/>
  <c r="BG580"/>
  <c r="BF580"/>
  <c r="T580"/>
  <c r="R580"/>
  <c r="P580"/>
  <c r="BI576"/>
  <c r="BH576"/>
  <c r="BG576"/>
  <c r="BF576"/>
  <c r="T576"/>
  <c r="R576"/>
  <c r="P576"/>
  <c r="BI570"/>
  <c r="BH570"/>
  <c r="BG570"/>
  <c r="BF570"/>
  <c r="T570"/>
  <c r="T569"/>
  <c r="R570"/>
  <c r="R569"/>
  <c r="P570"/>
  <c r="P569"/>
  <c r="BI565"/>
  <c r="BH565"/>
  <c r="BG565"/>
  <c r="BF565"/>
  <c r="T565"/>
  <c r="R565"/>
  <c r="P565"/>
  <c r="BI561"/>
  <c r="BH561"/>
  <c r="BG561"/>
  <c r="BF561"/>
  <c r="T561"/>
  <c r="R561"/>
  <c r="P561"/>
  <c r="BI555"/>
  <c r="BH555"/>
  <c r="BG555"/>
  <c r="BF555"/>
  <c r="T555"/>
  <c r="R555"/>
  <c r="P555"/>
  <c r="BI551"/>
  <c r="BH551"/>
  <c r="BG551"/>
  <c r="BF551"/>
  <c r="T551"/>
  <c r="R551"/>
  <c r="P551"/>
  <c r="BI546"/>
  <c r="BH546"/>
  <c r="BG546"/>
  <c r="BF546"/>
  <c r="T546"/>
  <c r="R546"/>
  <c r="P546"/>
  <c r="BI540"/>
  <c r="BH540"/>
  <c r="BG540"/>
  <c r="BF540"/>
  <c r="T540"/>
  <c r="R540"/>
  <c r="P540"/>
  <c r="BI534"/>
  <c r="BH534"/>
  <c r="BG534"/>
  <c r="BF534"/>
  <c r="T534"/>
  <c r="R534"/>
  <c r="P534"/>
  <c r="BI528"/>
  <c r="BH528"/>
  <c r="BG528"/>
  <c r="BF528"/>
  <c r="T528"/>
  <c r="R528"/>
  <c r="P528"/>
  <c r="BI519"/>
  <c r="BH519"/>
  <c r="BG519"/>
  <c r="BF519"/>
  <c r="T519"/>
  <c r="R519"/>
  <c r="P519"/>
  <c r="BI514"/>
  <c r="BH514"/>
  <c r="BG514"/>
  <c r="BF514"/>
  <c r="T514"/>
  <c r="R514"/>
  <c r="P514"/>
  <c r="BI507"/>
  <c r="BH507"/>
  <c r="BG507"/>
  <c r="BF507"/>
  <c r="T507"/>
  <c r="R507"/>
  <c r="P507"/>
  <c r="BI502"/>
  <c r="BH502"/>
  <c r="BG502"/>
  <c r="BF502"/>
  <c r="T502"/>
  <c r="R502"/>
  <c r="P502"/>
  <c r="BI498"/>
  <c r="BH498"/>
  <c r="BG498"/>
  <c r="BF498"/>
  <c r="T498"/>
  <c r="R498"/>
  <c r="P498"/>
  <c r="BI493"/>
  <c r="BH493"/>
  <c r="BG493"/>
  <c r="BF493"/>
  <c r="T493"/>
  <c r="R493"/>
  <c r="P493"/>
  <c r="BI489"/>
  <c r="BH489"/>
  <c r="BG489"/>
  <c r="BF489"/>
  <c r="T489"/>
  <c r="R489"/>
  <c r="P489"/>
  <c r="BI482"/>
  <c r="BH482"/>
  <c r="BG482"/>
  <c r="BF482"/>
  <c r="T482"/>
  <c r="R482"/>
  <c r="P482"/>
  <c r="BI477"/>
  <c r="BH477"/>
  <c r="BG477"/>
  <c r="BF477"/>
  <c r="T477"/>
  <c r="R477"/>
  <c r="P477"/>
  <c r="BI472"/>
  <c r="BH472"/>
  <c r="BG472"/>
  <c r="BF472"/>
  <c r="T472"/>
  <c r="R472"/>
  <c r="P472"/>
  <c r="BI465"/>
  <c r="BH465"/>
  <c r="BG465"/>
  <c r="BF465"/>
  <c r="T465"/>
  <c r="R465"/>
  <c r="P465"/>
  <c r="BI460"/>
  <c r="BH460"/>
  <c r="BG460"/>
  <c r="BF460"/>
  <c r="T460"/>
  <c r="R460"/>
  <c r="P460"/>
  <c r="BI455"/>
  <c r="BH455"/>
  <c r="BG455"/>
  <c r="BF455"/>
  <c r="T455"/>
  <c r="R455"/>
  <c r="P455"/>
  <c r="BI448"/>
  <c r="BH448"/>
  <c r="BG448"/>
  <c r="BF448"/>
  <c r="T448"/>
  <c r="R448"/>
  <c r="P448"/>
  <c r="BI443"/>
  <c r="BH443"/>
  <c r="BG443"/>
  <c r="BF443"/>
  <c r="T443"/>
  <c r="R443"/>
  <c r="P443"/>
  <c r="BI437"/>
  <c r="BH437"/>
  <c r="BG437"/>
  <c r="BF437"/>
  <c r="T437"/>
  <c r="R437"/>
  <c r="P437"/>
  <c r="BI433"/>
  <c r="BH433"/>
  <c r="BG433"/>
  <c r="BF433"/>
  <c r="T433"/>
  <c r="R433"/>
  <c r="P433"/>
  <c r="BI428"/>
  <c r="BH428"/>
  <c r="BG428"/>
  <c r="BF428"/>
  <c r="T428"/>
  <c r="R428"/>
  <c r="P428"/>
  <c r="BI423"/>
  <c r="BH423"/>
  <c r="BG423"/>
  <c r="BF423"/>
  <c r="T423"/>
  <c r="R423"/>
  <c r="P423"/>
  <c r="BI418"/>
  <c r="BH418"/>
  <c r="BG418"/>
  <c r="BF418"/>
  <c r="T418"/>
  <c r="R418"/>
  <c r="P418"/>
  <c r="BI413"/>
  <c r="BH413"/>
  <c r="BG413"/>
  <c r="BF413"/>
  <c r="T413"/>
  <c r="R413"/>
  <c r="P413"/>
  <c r="BI408"/>
  <c r="BH408"/>
  <c r="BG408"/>
  <c r="BF408"/>
  <c r="T408"/>
  <c r="R408"/>
  <c r="P408"/>
  <c r="BI404"/>
  <c r="BH404"/>
  <c r="BG404"/>
  <c r="BF404"/>
  <c r="T404"/>
  <c r="R404"/>
  <c r="P404"/>
  <c r="BI397"/>
  <c r="BH397"/>
  <c r="BG397"/>
  <c r="BF397"/>
  <c r="T397"/>
  <c r="R397"/>
  <c r="P397"/>
  <c r="BI393"/>
  <c r="BH393"/>
  <c r="BG393"/>
  <c r="BF393"/>
  <c r="T393"/>
  <c r="R393"/>
  <c r="P393"/>
  <c r="BI388"/>
  <c r="BH388"/>
  <c r="BG388"/>
  <c r="BF388"/>
  <c r="T388"/>
  <c r="R388"/>
  <c r="P388"/>
  <c r="BI381"/>
  <c r="BH381"/>
  <c r="BG381"/>
  <c r="BF381"/>
  <c r="T381"/>
  <c r="R381"/>
  <c r="P381"/>
  <c r="BI376"/>
  <c r="BH376"/>
  <c r="BG376"/>
  <c r="BF376"/>
  <c r="T376"/>
  <c r="R376"/>
  <c r="P376"/>
  <c r="BI369"/>
  <c r="BH369"/>
  <c r="BG369"/>
  <c r="BF369"/>
  <c r="T369"/>
  <c r="R369"/>
  <c r="P369"/>
  <c r="BI362"/>
  <c r="BH362"/>
  <c r="BG362"/>
  <c r="BF362"/>
  <c r="T362"/>
  <c r="R362"/>
  <c r="P362"/>
  <c r="BI355"/>
  <c r="BH355"/>
  <c r="BG355"/>
  <c r="BF355"/>
  <c r="T355"/>
  <c r="R355"/>
  <c r="P355"/>
  <c r="BI350"/>
  <c r="BH350"/>
  <c r="BG350"/>
  <c r="BF350"/>
  <c r="T350"/>
  <c r="R350"/>
  <c r="P350"/>
  <c r="BI345"/>
  <c r="BH345"/>
  <c r="BG345"/>
  <c r="BF345"/>
  <c r="T345"/>
  <c r="R345"/>
  <c r="P345"/>
  <c r="BI340"/>
  <c r="BH340"/>
  <c r="BG340"/>
  <c r="BF340"/>
  <c r="T340"/>
  <c r="R340"/>
  <c r="P340"/>
  <c r="BI335"/>
  <c r="BH335"/>
  <c r="BG335"/>
  <c r="BF335"/>
  <c r="T335"/>
  <c r="R335"/>
  <c r="P335"/>
  <c r="BI330"/>
  <c r="BH330"/>
  <c r="BG330"/>
  <c r="BF330"/>
  <c r="T330"/>
  <c r="R330"/>
  <c r="P330"/>
  <c r="BI325"/>
  <c r="BH325"/>
  <c r="BG325"/>
  <c r="BF325"/>
  <c r="T325"/>
  <c r="R325"/>
  <c r="P325"/>
  <c r="BI320"/>
  <c r="BH320"/>
  <c r="BG320"/>
  <c r="BF320"/>
  <c r="T320"/>
  <c r="R320"/>
  <c r="P320"/>
  <c r="BI315"/>
  <c r="BH315"/>
  <c r="BG315"/>
  <c r="BF315"/>
  <c r="T315"/>
  <c r="R315"/>
  <c r="P315"/>
  <c r="BI308"/>
  <c r="BH308"/>
  <c r="BG308"/>
  <c r="BF308"/>
  <c r="T308"/>
  <c r="R308"/>
  <c r="P308"/>
  <c r="BI303"/>
  <c r="BH303"/>
  <c r="BG303"/>
  <c r="BF303"/>
  <c r="T303"/>
  <c r="R303"/>
  <c r="P303"/>
  <c r="BI298"/>
  <c r="BH298"/>
  <c r="BG298"/>
  <c r="BF298"/>
  <c r="T298"/>
  <c r="R298"/>
  <c r="P298"/>
  <c r="BI291"/>
  <c r="BH291"/>
  <c r="BG291"/>
  <c r="BF291"/>
  <c r="T291"/>
  <c r="R291"/>
  <c r="P291"/>
  <c r="BI287"/>
  <c r="BH287"/>
  <c r="BG287"/>
  <c r="BF287"/>
  <c r="T287"/>
  <c r="R287"/>
  <c r="P287"/>
  <c r="BI279"/>
  <c r="BH279"/>
  <c r="BG279"/>
  <c r="BF279"/>
  <c r="T279"/>
  <c r="R279"/>
  <c r="P279"/>
  <c r="BI272"/>
  <c r="BH272"/>
  <c r="BG272"/>
  <c r="BF272"/>
  <c r="T272"/>
  <c r="R272"/>
  <c r="P272"/>
  <c r="BI265"/>
  <c r="BH265"/>
  <c r="BG265"/>
  <c r="BF265"/>
  <c r="T265"/>
  <c r="R265"/>
  <c r="P265"/>
  <c r="BI258"/>
  <c r="BH258"/>
  <c r="BG258"/>
  <c r="BF258"/>
  <c r="T258"/>
  <c r="R258"/>
  <c r="P258"/>
  <c r="BI250"/>
  <c r="BH250"/>
  <c r="BG250"/>
  <c r="BF250"/>
  <c r="T250"/>
  <c r="R250"/>
  <c r="P250"/>
  <c r="BI243"/>
  <c r="BH243"/>
  <c r="BG243"/>
  <c r="BF243"/>
  <c r="T243"/>
  <c r="R243"/>
  <c r="P243"/>
  <c r="BI238"/>
  <c r="BH238"/>
  <c r="BG238"/>
  <c r="BF238"/>
  <c r="T238"/>
  <c r="R238"/>
  <c r="P238"/>
  <c r="BI233"/>
  <c r="BH233"/>
  <c r="BG233"/>
  <c r="BF233"/>
  <c r="T233"/>
  <c r="R233"/>
  <c r="P233"/>
  <c r="BI226"/>
  <c r="BH226"/>
  <c r="BG226"/>
  <c r="BF226"/>
  <c r="T226"/>
  <c r="R226"/>
  <c r="P226"/>
  <c r="BI217"/>
  <c r="BH217"/>
  <c r="BG217"/>
  <c r="BF217"/>
  <c r="T217"/>
  <c r="R217"/>
  <c r="P217"/>
  <c r="BI208"/>
  <c r="BH208"/>
  <c r="BG208"/>
  <c r="BF208"/>
  <c r="T208"/>
  <c r="R208"/>
  <c r="P208"/>
  <c r="BI199"/>
  <c r="BH199"/>
  <c r="BG199"/>
  <c r="BF199"/>
  <c r="T199"/>
  <c r="R199"/>
  <c r="P199"/>
  <c r="BI186"/>
  <c r="BH186"/>
  <c r="BG186"/>
  <c r="BF186"/>
  <c r="T186"/>
  <c r="R186"/>
  <c r="P186"/>
  <c r="BI181"/>
  <c r="BH181"/>
  <c r="BG181"/>
  <c r="BF181"/>
  <c r="T181"/>
  <c r="R181"/>
  <c r="P181"/>
  <c r="BI174"/>
  <c r="BH174"/>
  <c r="BG174"/>
  <c r="BF174"/>
  <c r="T174"/>
  <c r="R174"/>
  <c r="P174"/>
  <c r="BI169"/>
  <c r="BH169"/>
  <c r="BG169"/>
  <c r="BF169"/>
  <c r="T169"/>
  <c r="R169"/>
  <c r="P169"/>
  <c r="BI162"/>
  <c r="BH162"/>
  <c r="BG162"/>
  <c r="BF162"/>
  <c r="T162"/>
  <c r="R162"/>
  <c r="P162"/>
  <c r="BI157"/>
  <c r="BH157"/>
  <c r="BG157"/>
  <c r="BF157"/>
  <c r="T157"/>
  <c r="R157"/>
  <c r="P157"/>
  <c r="BI150"/>
  <c r="BH150"/>
  <c r="BG150"/>
  <c r="BF150"/>
  <c r="T150"/>
  <c r="R150"/>
  <c r="P150"/>
  <c r="BI145"/>
  <c r="BH145"/>
  <c r="BG145"/>
  <c r="BF145"/>
  <c r="T145"/>
  <c r="R145"/>
  <c r="P145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F116"/>
  <c r="E114"/>
  <c r="F89"/>
  <c r="E87"/>
  <c r="J24"/>
  <c r="E24"/>
  <c r="J119"/>
  <c r="J23"/>
  <c r="J21"/>
  <c r="E21"/>
  <c r="J91"/>
  <c r="J20"/>
  <c r="J18"/>
  <c r="E18"/>
  <c r="F119"/>
  <c r="J17"/>
  <c r="J15"/>
  <c r="E15"/>
  <c r="F91"/>
  <c r="J14"/>
  <c r="J12"/>
  <c r="J116"/>
  <c r="E7"/>
  <c r="E85"/>
  <c i="1" r="L90"/>
  <c r="AM90"/>
  <c r="AM89"/>
  <c r="L89"/>
  <c r="AM87"/>
  <c r="L87"/>
  <c r="L85"/>
  <c r="L84"/>
  <c i="2" r="J580"/>
  <c r="J448"/>
  <c r="J408"/>
  <c r="BK393"/>
  <c r="J335"/>
  <c r="BK291"/>
  <c r="J181"/>
  <c r="BK128"/>
  <c r="J596"/>
  <c r="BK584"/>
  <c r="J561"/>
  <c r="BK489"/>
  <c r="BK433"/>
  <c r="J397"/>
  <c r="J330"/>
  <c r="BK303"/>
  <c r="J287"/>
  <c r="J233"/>
  <c r="BK186"/>
  <c r="BK588"/>
  <c r="J534"/>
  <c r="J465"/>
  <c r="J433"/>
  <c r="BK404"/>
  <c r="BK350"/>
  <c r="BK308"/>
  <c r="BK272"/>
  <c r="J238"/>
  <c r="BK208"/>
  <c r="J145"/>
  <c i="1" r="AS94"/>
  <c i="2" r="BK381"/>
  <c r="BK355"/>
  <c r="BK330"/>
  <c r="J272"/>
  <c r="J208"/>
  <c r="J124"/>
  <c i="3" r="BK321"/>
  <c r="J291"/>
  <c r="BK275"/>
  <c r="BK214"/>
  <c r="BK201"/>
  <c r="J180"/>
  <c r="J144"/>
  <c r="BK325"/>
  <c r="BK309"/>
  <c r="J279"/>
  <c r="BK250"/>
  <c r="J230"/>
  <c r="J201"/>
  <c r="BK176"/>
  <c r="BK144"/>
  <c r="J131"/>
  <c r="J295"/>
  <c r="J259"/>
  <c r="BK234"/>
  <c r="BK197"/>
  <c r="J152"/>
  <c r="BK304"/>
  <c r="J267"/>
  <c r="J234"/>
  <c r="BK192"/>
  <c r="J160"/>
  <c r="J127"/>
  <c i="4" r="J394"/>
  <c r="BK366"/>
  <c r="J354"/>
  <c r="J296"/>
  <c r="BK244"/>
  <c r="BK217"/>
  <c r="J188"/>
  <c r="J163"/>
  <c r="J426"/>
  <c r="J370"/>
  <c r="J346"/>
  <c r="J312"/>
  <c r="J260"/>
  <c r="BK221"/>
  <c r="J204"/>
  <c r="BK159"/>
  <c r="J132"/>
  <c r="BK438"/>
  <c r="J430"/>
  <c r="BK413"/>
  <c r="BK394"/>
  <c r="BK370"/>
  <c r="BK325"/>
  <c r="J300"/>
  <c r="BK272"/>
  <c r="BK225"/>
  <c r="J200"/>
  <c r="J151"/>
  <c r="BK128"/>
  <c r="BK399"/>
  <c r="BK350"/>
  <c r="BK337"/>
  <c r="J305"/>
  <c r="J276"/>
  <c r="J264"/>
  <c i="5" r="J722"/>
  <c r="J706"/>
  <c r="BK677"/>
  <c r="BK650"/>
  <c r="J593"/>
  <c r="J527"/>
  <c r="BK477"/>
  <c r="BK437"/>
  <c r="BK365"/>
  <c r="BK281"/>
  <c r="J245"/>
  <c r="BK200"/>
  <c r="BK696"/>
  <c r="J664"/>
  <c r="BK634"/>
  <c r="BK621"/>
  <c r="J601"/>
  <c r="BK581"/>
  <c r="BK518"/>
  <c r="J470"/>
  <c r="J444"/>
  <c r="J392"/>
  <c r="BK358"/>
  <c r="J272"/>
  <c r="J231"/>
  <c r="J177"/>
  <c r="BK134"/>
  <c r="J677"/>
  <c r="BK643"/>
  <c r="BK630"/>
  <c r="J617"/>
  <c r="J568"/>
  <c r="BK493"/>
  <c r="BK444"/>
  <c r="BK382"/>
  <c r="BK209"/>
  <c r="J168"/>
  <c r="J669"/>
  <c r="BK597"/>
  <c r="BK536"/>
  <c r="J437"/>
  <c r="J358"/>
  <c r="BK327"/>
  <c r="BK290"/>
  <c r="J209"/>
  <c r="BK168"/>
  <c i="6" r="J264"/>
  <c r="BK246"/>
  <c r="BK226"/>
  <c r="BK205"/>
  <c r="J140"/>
  <c r="BK123"/>
  <c r="J250"/>
  <c r="BK221"/>
  <c r="BK177"/>
  <c r="J155"/>
  <c r="BK130"/>
  <c r="J246"/>
  <c r="BK212"/>
  <c r="BK183"/>
  <c r="J164"/>
  <c r="BK135"/>
  <c i="7" r="BK207"/>
  <c r="BK173"/>
  <c r="J122"/>
  <c r="BK189"/>
  <c r="BK160"/>
  <c r="J138"/>
  <c r="BK202"/>
  <c r="J173"/>
  <c r="J134"/>
  <c r="J211"/>
  <c r="BK169"/>
  <c r="J155"/>
  <c i="2" r="J570"/>
  <c r="J551"/>
  <c r="J540"/>
  <c r="BK507"/>
  <c r="J493"/>
  <c r="BK477"/>
  <c r="J455"/>
  <c r="J437"/>
  <c r="J381"/>
  <c r="BK325"/>
  <c r="BK265"/>
  <c r="BK238"/>
  <c r="BK145"/>
  <c r="BK596"/>
  <c r="J588"/>
  <c r="BK551"/>
  <c r="BK498"/>
  <c r="J460"/>
  <c r="BK388"/>
  <c r="J320"/>
  <c r="J258"/>
  <c r="BK174"/>
  <c r="J584"/>
  <c r="J514"/>
  <c r="BK443"/>
  <c r="BK423"/>
  <c r="BK369"/>
  <c r="J340"/>
  <c r="J279"/>
  <c r="J250"/>
  <c r="BK199"/>
  <c r="J157"/>
  <c r="J128"/>
  <c r="BK561"/>
  <c r="BK540"/>
  <c r="J519"/>
  <c r="BK493"/>
  <c r="BK460"/>
  <c r="J423"/>
  <c r="J376"/>
  <c r="BK320"/>
  <c r="BK217"/>
  <c r="J162"/>
  <c i="3" r="J333"/>
  <c r="BK313"/>
  <c r="BK218"/>
  <c r="J188"/>
  <c r="J164"/>
  <c r="BK135"/>
  <c r="J321"/>
  <c r="J287"/>
  <c r="J275"/>
  <c r="J246"/>
  <c r="BK222"/>
  <c r="J209"/>
  <c r="J168"/>
  <c r="BK140"/>
  <c r="BK123"/>
  <c r="BK287"/>
  <c r="BK246"/>
  <c r="BK226"/>
  <c r="BK164"/>
  <c r="J325"/>
  <c r="BK295"/>
  <c r="J271"/>
  <c r="BK242"/>
  <c r="BK188"/>
  <c i="4" r="J422"/>
  <c r="BK386"/>
  <c r="BK342"/>
  <c r="BK300"/>
  <c r="J256"/>
  <c r="BK196"/>
  <c r="BK177"/>
  <c r="J124"/>
  <c r="J413"/>
  <c r="J350"/>
  <c r="J321"/>
  <c r="BK264"/>
  <c r="J244"/>
  <c r="BK208"/>
  <c r="J155"/>
  <c r="BK124"/>
  <c r="J438"/>
  <c r="BK426"/>
  <c r="BK408"/>
  <c r="J337"/>
  <c r="BK305"/>
  <c r="J280"/>
  <c r="J252"/>
  <c r="J196"/>
  <c r="J159"/>
  <c r="J408"/>
  <c r="BK358"/>
  <c r="J342"/>
  <c r="BK312"/>
  <c r="BK280"/>
  <c r="BK256"/>
  <c r="J248"/>
  <c r="BK237"/>
  <c r="BK230"/>
  <c r="J225"/>
  <c r="J208"/>
  <c r="J183"/>
  <c r="BK173"/>
  <c r="BK167"/>
  <c r="BK163"/>
  <c r="BK155"/>
  <c r="J147"/>
  <c r="J143"/>
  <c r="J139"/>
  <c r="J128"/>
  <c i="5" r="BK726"/>
  <c r="J726"/>
  <c r="BK718"/>
  <c r="J696"/>
  <c r="J660"/>
  <c r="BK609"/>
  <c r="J536"/>
  <c r="BK470"/>
  <c r="J410"/>
  <c r="BK336"/>
  <c r="BK263"/>
  <c r="BK714"/>
  <c r="BK683"/>
  <c r="J643"/>
  <c r="J625"/>
  <c r="BK593"/>
  <c r="BK568"/>
  <c r="BK486"/>
  <c r="BK449"/>
  <c r="BK410"/>
  <c r="BK377"/>
  <c r="BK299"/>
  <c r="BK254"/>
  <c r="J218"/>
  <c r="J159"/>
  <c r="BK706"/>
  <c r="BK673"/>
  <c r="J655"/>
  <c r="J634"/>
  <c r="J609"/>
  <c r="BK563"/>
  <c r="J502"/>
  <c r="J401"/>
  <c r="BK346"/>
  <c r="BK186"/>
  <c r="BK701"/>
  <c r="J605"/>
  <c r="BK545"/>
  <c r="J477"/>
  <c r="BK370"/>
  <c r="J346"/>
  <c r="BK309"/>
  <c r="BK272"/>
  <c r="BK159"/>
  <c i="6" r="J259"/>
  <c r="J241"/>
  <c r="J221"/>
  <c r="BK168"/>
  <c r="J135"/>
  <c r="J229"/>
  <c r="J189"/>
  <c r="J168"/>
  <c r="BK140"/>
  <c r="BK259"/>
  <c r="BK229"/>
  <c r="BK189"/>
  <c r="BK155"/>
  <c r="J123"/>
  <c i="7" r="J202"/>
  <c r="J147"/>
  <c r="BK211"/>
  <c r="J185"/>
  <c r="BK155"/>
  <c r="BK122"/>
  <c r="J189"/>
  <c r="BK164"/>
  <c r="BK185"/>
  <c r="J164"/>
  <c r="BK147"/>
  <c i="2" r="BK418"/>
  <c r="J388"/>
  <c r="J345"/>
  <c r="BK315"/>
  <c r="BK258"/>
  <c r="J217"/>
  <c r="BK169"/>
  <c r="BK600"/>
  <c r="BK592"/>
  <c r="BK576"/>
  <c r="BK528"/>
  <c r="BK482"/>
  <c r="J428"/>
  <c r="J355"/>
  <c r="J325"/>
  <c r="BK298"/>
  <c r="BK279"/>
  <c r="J226"/>
  <c r="BK157"/>
  <c r="BK570"/>
  <c r="BK519"/>
  <c r="BK448"/>
  <c r="J418"/>
  <c r="J393"/>
  <c r="BK345"/>
  <c r="J303"/>
  <c r="J265"/>
  <c r="BK233"/>
  <c r="BK181"/>
  <c r="J150"/>
  <c r="BK124"/>
  <c r="BK555"/>
  <c r="BK534"/>
  <c r="J507"/>
  <c r="J489"/>
  <c r="J477"/>
  <c r="BK455"/>
  <c r="J413"/>
  <c r="J362"/>
  <c r="BK340"/>
  <c r="BK287"/>
  <c r="J169"/>
  <c i="3" r="BK333"/>
  <c r="J317"/>
  <c r="J309"/>
  <c r="J283"/>
  <c r="BK271"/>
  <c r="BK209"/>
  <c r="J192"/>
  <c r="BK172"/>
  <c r="BK156"/>
  <c r="J123"/>
  <c r="J313"/>
  <c r="BK267"/>
  <c r="J242"/>
  <c r="J218"/>
  <c r="BK180"/>
  <c r="BK152"/>
  <c r="J135"/>
  <c r="BK317"/>
  <c r="BK263"/>
  <c r="BK238"/>
  <c r="BK205"/>
  <c r="BK168"/>
  <c r="BK131"/>
  <c r="BK291"/>
  <c r="J263"/>
  <c r="J226"/>
  <c r="J176"/>
  <c r="J156"/>
  <c i="4" r="BK404"/>
  <c r="BK390"/>
  <c r="BK362"/>
  <c r="BK329"/>
  <c r="J288"/>
  <c r="J237"/>
  <c r="BK200"/>
  <c r="BK183"/>
  <c r="BK147"/>
  <c r="BK418"/>
  <c r="J366"/>
  <c r="J333"/>
  <c r="BK276"/>
  <c r="BK248"/>
  <c r="J213"/>
  <c r="J173"/>
  <c r="BK151"/>
  <c r="J442"/>
  <c r="BK434"/>
  <c r="J418"/>
  <c r="J390"/>
  <c r="BK333"/>
  <c r="J317"/>
  <c r="BK296"/>
  <c r="BK260"/>
  <c r="BK213"/>
  <c r="J192"/>
  <c r="BK139"/>
  <c r="BK430"/>
  <c r="BK382"/>
  <c r="BK354"/>
  <c r="J329"/>
  <c r="J292"/>
  <c r="J272"/>
  <c i="5" r="BK722"/>
  <c r="J714"/>
  <c r="BK692"/>
  <c r="BK655"/>
  <c r="J597"/>
  <c r="BK554"/>
  <c r="J486"/>
  <c r="J449"/>
  <c r="BK401"/>
  <c r="J327"/>
  <c r="J254"/>
  <c r="BK218"/>
  <c r="BK687"/>
  <c r="J650"/>
  <c r="J630"/>
  <c r="BK613"/>
  <c r="BK588"/>
  <c r="BK527"/>
  <c r="J493"/>
  <c r="J428"/>
  <c r="BK387"/>
  <c r="BK353"/>
  <c r="J290"/>
  <c r="J236"/>
  <c r="J186"/>
  <c r="BK143"/>
  <c r="J687"/>
  <c r="BK664"/>
  <c r="J638"/>
  <c r="J621"/>
  <c r="J581"/>
  <c r="J545"/>
  <c r="J458"/>
  <c r="BK419"/>
  <c r="J377"/>
  <c r="BK193"/>
  <c r="J125"/>
  <c r="BK617"/>
  <c r="BK572"/>
  <c r="J509"/>
  <c r="BK392"/>
  <c r="J365"/>
  <c r="J336"/>
  <c r="J299"/>
  <c r="BK236"/>
  <c r="BK177"/>
  <c r="BK125"/>
  <c i="6" r="BK255"/>
  <c r="J237"/>
  <c r="J198"/>
  <c r="J151"/>
  <c r="J268"/>
  <c r="BK241"/>
  <c r="J205"/>
  <c r="J183"/>
  <c r="J146"/>
  <c r="BK268"/>
  <c r="J255"/>
  <c r="J233"/>
  <c r="J193"/>
  <c r="BK172"/>
  <c r="BK146"/>
  <c i="7" r="J198"/>
  <c r="BK131"/>
  <c r="J207"/>
  <c r="BK176"/>
  <c r="J151"/>
  <c r="BK134"/>
  <c r="J169"/>
  <c r="BK127"/>
  <c r="BK198"/>
  <c r="J176"/>
  <c r="BK151"/>
  <c i="2" r="J576"/>
  <c r="J565"/>
  <c r="BK546"/>
  <c r="BK514"/>
  <c r="BK502"/>
  <c r="J482"/>
  <c r="J472"/>
  <c r="J443"/>
  <c r="J404"/>
  <c r="BK376"/>
  <c r="J308"/>
  <c r="J243"/>
  <c r="J186"/>
  <c r="BK162"/>
  <c r="J600"/>
  <c r="J592"/>
  <c r="BK565"/>
  <c r="J546"/>
  <c r="BK472"/>
  <c r="BK413"/>
  <c r="BK335"/>
  <c r="J291"/>
  <c r="BK250"/>
  <c r="J199"/>
  <c r="J132"/>
  <c r="J555"/>
  <c r="J498"/>
  <c r="BK437"/>
  <c r="BK408"/>
  <c r="BK362"/>
  <c r="J315"/>
  <c r="J298"/>
  <c r="BK226"/>
  <c r="J174"/>
  <c r="BK132"/>
  <c r="BK580"/>
  <c r="J528"/>
  <c r="J502"/>
  <c r="BK465"/>
  <c r="BK428"/>
  <c r="BK397"/>
  <c r="J369"/>
  <c r="J350"/>
  <c r="BK243"/>
  <c r="BK150"/>
  <c i="3" r="J329"/>
  <c r="J299"/>
  <c r="J255"/>
  <c r="J205"/>
  <c r="J184"/>
  <c r="BK160"/>
  <c r="BK329"/>
  <c r="J304"/>
  <c r="BK259"/>
  <c r="J238"/>
  <c r="J214"/>
  <c r="J197"/>
  <c r="BK148"/>
  <c r="BK127"/>
  <c r="BK279"/>
  <c r="J250"/>
  <c r="BK230"/>
  <c r="BK184"/>
  <c r="J140"/>
  <c r="BK299"/>
  <c r="BK283"/>
  <c r="BK255"/>
  <c r="J222"/>
  <c r="J172"/>
  <c r="J148"/>
  <c i="4" r="J399"/>
  <c r="J382"/>
  <c r="J358"/>
  <c r="BK317"/>
  <c r="BK284"/>
  <c r="J230"/>
  <c r="BK192"/>
  <c r="J167"/>
  <c r="J434"/>
  <c r="J386"/>
  <c r="J362"/>
  <c r="BK292"/>
  <c r="BK252"/>
  <c r="J217"/>
  <c r="J177"/>
  <c r="BK143"/>
  <c r="BK442"/>
  <c r="BK422"/>
  <c r="J404"/>
  <c r="BK375"/>
  <c r="BK321"/>
  <c r="J284"/>
  <c r="J268"/>
  <c r="J221"/>
  <c r="BK204"/>
  <c r="BK188"/>
  <c r="BK132"/>
  <c r="J375"/>
  <c r="BK346"/>
  <c r="J325"/>
  <c r="BK288"/>
  <c r="BK268"/>
  <c i="5" r="J718"/>
  <c r="J701"/>
  <c r="BK669"/>
  <c r="J613"/>
  <c r="J563"/>
  <c r="J518"/>
  <c r="BK458"/>
  <c r="J370"/>
  <c r="J309"/>
  <c r="BK231"/>
  <c r="BK710"/>
  <c r="J673"/>
  <c r="BK638"/>
  <c r="BK605"/>
  <c r="J572"/>
  <c r="BK509"/>
  <c r="J463"/>
  <c r="J419"/>
  <c r="J382"/>
  <c r="J318"/>
  <c r="BK245"/>
  <c r="J193"/>
  <c r="J710"/>
  <c r="J683"/>
  <c r="BK660"/>
  <c r="BK625"/>
  <c r="J588"/>
  <c r="J554"/>
  <c r="BK463"/>
  <c r="BK428"/>
  <c r="J263"/>
  <c r="J134"/>
  <c r="J692"/>
  <c r="BK601"/>
  <c r="BK502"/>
  <c r="J387"/>
  <c r="J353"/>
  <c r="BK318"/>
  <c r="J281"/>
  <c r="J200"/>
  <c r="J143"/>
  <c i="6" r="BK250"/>
  <c r="BK233"/>
  <c r="J212"/>
  <c r="BK164"/>
  <c r="J130"/>
  <c r="J226"/>
  <c r="BK193"/>
  <c r="J172"/>
  <c r="BK264"/>
  <c r="BK237"/>
  <c r="BK198"/>
  <c r="J177"/>
  <c r="BK151"/>
  <c i="7" r="BK216"/>
  <c r="BK194"/>
  <c r="J127"/>
  <c r="BK180"/>
  <c r="BK142"/>
  <c r="J131"/>
  <c r="J194"/>
  <c r="J142"/>
  <c r="J216"/>
  <c r="J180"/>
  <c r="J160"/>
  <c r="BK138"/>
  <c i="2" l="1" r="P123"/>
  <c r="P257"/>
  <c r="T286"/>
  <c r="P518"/>
  <c r="P575"/>
  <c i="3" r="T122"/>
  <c r="R196"/>
  <c r="R213"/>
  <c r="T308"/>
  <c i="4" r="R123"/>
  <c r="R212"/>
  <c r="P229"/>
  <c r="P374"/>
  <c r="P417"/>
  <c i="5" r="BK124"/>
  <c r="BK308"/>
  <c r="J308"/>
  <c r="J98"/>
  <c r="R345"/>
  <c r="R587"/>
  <c r="P642"/>
  <c r="BK691"/>
  <c r="J691"/>
  <c r="J102"/>
  <c r="R700"/>
  <c i="6" r="T122"/>
  <c r="P188"/>
  <c r="P225"/>
  <c r="P245"/>
  <c r="BK263"/>
  <c r="J263"/>
  <c r="J101"/>
  <c i="7" r="T121"/>
  <c r="P159"/>
  <c r="R206"/>
  <c i="2" r="BK123"/>
  <c r="J123"/>
  <c r="J97"/>
  <c r="BK257"/>
  <c r="J257"/>
  <c r="J98"/>
  <c r="BK286"/>
  <c r="J286"/>
  <c r="J99"/>
  <c r="BK518"/>
  <c r="J518"/>
  <c r="J100"/>
  <c r="BK575"/>
  <c r="J575"/>
  <c r="J102"/>
  <c i="3" r="BK122"/>
  <c r="J122"/>
  <c r="J97"/>
  <c r="P196"/>
  <c r="BK213"/>
  <c r="J213"/>
  <c r="J99"/>
  <c r="BK308"/>
  <c r="J308"/>
  <c r="J101"/>
  <c i="4" r="T123"/>
  <c r="T212"/>
  <c r="BK229"/>
  <c r="J229"/>
  <c r="J99"/>
  <c r="BK374"/>
  <c r="J374"/>
  <c r="J100"/>
  <c r="BK417"/>
  <c r="J417"/>
  <c r="J102"/>
  <c i="5" r="P124"/>
  <c r="R308"/>
  <c r="T345"/>
  <c r="P587"/>
  <c r="R642"/>
  <c r="R691"/>
  <c r="BK700"/>
  <c r="J700"/>
  <c r="J103"/>
  <c i="6" r="BK122"/>
  <c r="T188"/>
  <c r="R225"/>
  <c r="R245"/>
  <c r="T263"/>
  <c i="7" r="P121"/>
  <c r="R159"/>
  <c r="T206"/>
  <c i="2" r="R123"/>
  <c r="T257"/>
  <c r="R286"/>
  <c r="T518"/>
  <c r="R575"/>
  <c i="3" r="P122"/>
  <c r="T196"/>
  <c r="T213"/>
  <c r="P308"/>
  <c i="4" r="BK123"/>
  <c r="J123"/>
  <c r="J97"/>
  <c r="BK212"/>
  <c r="J212"/>
  <c r="J98"/>
  <c r="R229"/>
  <c r="T374"/>
  <c r="T417"/>
  <c i="5" r="T124"/>
  <c r="T308"/>
  <c r="BK345"/>
  <c r="J345"/>
  <c r="J99"/>
  <c r="BK587"/>
  <c r="J587"/>
  <c r="J100"/>
  <c r="BK642"/>
  <c r="J642"/>
  <c r="J101"/>
  <c r="P691"/>
  <c r="P700"/>
  <c i="6" r="R122"/>
  <c r="R121"/>
  <c r="R188"/>
  <c r="T225"/>
  <c r="T245"/>
  <c r="R263"/>
  <c i="7" r="BK121"/>
  <c r="J121"/>
  <c r="J97"/>
  <c r="BK159"/>
  <c r="J159"/>
  <c r="J98"/>
  <c r="BK206"/>
  <c r="J206"/>
  <c r="J99"/>
  <c i="2" r="T123"/>
  <c r="T122"/>
  <c r="R257"/>
  <c r="P286"/>
  <c r="R518"/>
  <c r="T575"/>
  <c i="3" r="R122"/>
  <c r="R121"/>
  <c r="BK196"/>
  <c r="J196"/>
  <c r="J98"/>
  <c r="P213"/>
  <c r="R308"/>
  <c i="4" r="P123"/>
  <c r="P122"/>
  <c i="1" r="AU97"/>
  <c i="4" r="P212"/>
  <c r="T229"/>
  <c r="R374"/>
  <c r="R417"/>
  <c i="5" r="R124"/>
  <c r="R123"/>
  <c r="P308"/>
  <c r="P345"/>
  <c r="T587"/>
  <c r="T642"/>
  <c r="T691"/>
  <c r="T700"/>
  <c i="6" r="P122"/>
  <c r="P121"/>
  <c i="1" r="AU99"/>
  <c i="6" r="BK188"/>
  <c r="J188"/>
  <c r="J98"/>
  <c r="BK225"/>
  <c r="J225"/>
  <c r="J99"/>
  <c r="BK245"/>
  <c r="J245"/>
  <c r="J100"/>
  <c r="P263"/>
  <c i="7" r="R121"/>
  <c r="R120"/>
  <c r="T159"/>
  <c r="P206"/>
  <c i="2" r="BK569"/>
  <c r="J569"/>
  <c r="J101"/>
  <c i="3" r="BK303"/>
  <c r="J303"/>
  <c r="J100"/>
  <c i="4" r="BK412"/>
  <c r="J412"/>
  <c r="J101"/>
  <c i="7" r="BK215"/>
  <c r="J215"/>
  <c r="J100"/>
  <c r="J91"/>
  <c r="J117"/>
  <c r="BE127"/>
  <c r="BE189"/>
  <c r="BE202"/>
  <c r="BE216"/>
  <c i="6" r="J122"/>
  <c r="J97"/>
  <c i="7" r="F91"/>
  <c r="F117"/>
  <c r="BE131"/>
  <c r="BE134"/>
  <c r="BE151"/>
  <c r="BE173"/>
  <c r="BE176"/>
  <c r="BE180"/>
  <c r="BE194"/>
  <c r="BE207"/>
  <c r="BE211"/>
  <c r="E85"/>
  <c r="J89"/>
  <c r="BE122"/>
  <c r="BE147"/>
  <c r="BE164"/>
  <c r="BE169"/>
  <c r="BE198"/>
  <c r="BE138"/>
  <c r="BE142"/>
  <c r="BE155"/>
  <c r="BE160"/>
  <c r="BE185"/>
  <c i="5" r="J124"/>
  <c r="J97"/>
  <c i="6" r="E85"/>
  <c r="F91"/>
  <c r="J92"/>
  <c r="J117"/>
  <c r="F118"/>
  <c r="BE130"/>
  <c r="BE140"/>
  <c r="BE146"/>
  <c r="BE151"/>
  <c r="BE168"/>
  <c r="BE172"/>
  <c r="BE177"/>
  <c r="BE205"/>
  <c r="BE221"/>
  <c r="BE226"/>
  <c r="BE241"/>
  <c r="BE246"/>
  <c r="BE255"/>
  <c r="J89"/>
  <c r="BE123"/>
  <c r="BE135"/>
  <c r="BE189"/>
  <c r="BE233"/>
  <c r="BE237"/>
  <c r="BE264"/>
  <c r="BE268"/>
  <c r="BE155"/>
  <c r="BE164"/>
  <c r="BE183"/>
  <c r="BE193"/>
  <c r="BE198"/>
  <c r="BE212"/>
  <c r="BE229"/>
  <c r="BE250"/>
  <c r="BE259"/>
  <c i="5" r="E85"/>
  <c r="J91"/>
  <c r="J117"/>
  <c r="BE218"/>
  <c r="BE245"/>
  <c r="BE353"/>
  <c r="BE377"/>
  <c r="BE401"/>
  <c r="BE437"/>
  <c r="BE449"/>
  <c r="BE477"/>
  <c r="BE486"/>
  <c r="BE554"/>
  <c r="BE563"/>
  <c r="BE605"/>
  <c r="BE625"/>
  <c r="BE638"/>
  <c r="BE692"/>
  <c r="F91"/>
  <c r="BE134"/>
  <c r="BE177"/>
  <c r="BE231"/>
  <c r="BE236"/>
  <c r="BE254"/>
  <c r="BE263"/>
  <c r="BE281"/>
  <c r="BE290"/>
  <c r="BE327"/>
  <c r="BE358"/>
  <c r="BE365"/>
  <c r="BE410"/>
  <c r="BE419"/>
  <c r="BE428"/>
  <c r="BE444"/>
  <c r="BE458"/>
  <c r="BE470"/>
  <c r="BE502"/>
  <c r="BE509"/>
  <c r="BE518"/>
  <c r="BE588"/>
  <c r="BE613"/>
  <c r="BE650"/>
  <c r="BE660"/>
  <c r="BE664"/>
  <c r="BE669"/>
  <c r="BE673"/>
  <c r="BE687"/>
  <c r="BE696"/>
  <c r="J92"/>
  <c r="F120"/>
  <c r="BE193"/>
  <c r="BE200"/>
  <c r="BE209"/>
  <c r="BE272"/>
  <c r="BE299"/>
  <c r="BE318"/>
  <c r="BE336"/>
  <c r="BE346"/>
  <c r="BE370"/>
  <c r="BE392"/>
  <c r="BE463"/>
  <c r="BE527"/>
  <c r="BE536"/>
  <c r="BE568"/>
  <c r="BE593"/>
  <c r="BE597"/>
  <c r="BE609"/>
  <c r="BE655"/>
  <c r="BE677"/>
  <c r="BE683"/>
  <c r="BE701"/>
  <c r="BE125"/>
  <c r="BE143"/>
  <c r="BE159"/>
  <c r="BE168"/>
  <c r="BE186"/>
  <c r="BE309"/>
  <c r="BE382"/>
  <c r="BE387"/>
  <c r="BE493"/>
  <c r="BE545"/>
  <c r="BE572"/>
  <c r="BE581"/>
  <c r="BE601"/>
  <c r="BE617"/>
  <c r="BE621"/>
  <c r="BE630"/>
  <c r="BE634"/>
  <c r="BE643"/>
  <c r="BE706"/>
  <c r="BE710"/>
  <c r="BE714"/>
  <c r="BE718"/>
  <c r="BE722"/>
  <c r="BE726"/>
  <c i="4" r="F92"/>
  <c r="F118"/>
  <c r="J119"/>
  <c r="BE132"/>
  <c r="BE200"/>
  <c r="BE213"/>
  <c r="BE217"/>
  <c r="BE244"/>
  <c r="BE248"/>
  <c r="BE280"/>
  <c r="BE296"/>
  <c r="BE317"/>
  <c r="BE325"/>
  <c r="BE329"/>
  <c r="BE362"/>
  <c r="BE366"/>
  <c r="BE386"/>
  <c r="BE390"/>
  <c r="BE404"/>
  <c r="BE413"/>
  <c r="BE418"/>
  <c r="BE426"/>
  <c r="E85"/>
  <c r="J118"/>
  <c r="BE124"/>
  <c r="BE143"/>
  <c r="BE151"/>
  <c r="BE159"/>
  <c r="BE177"/>
  <c r="BE192"/>
  <c r="BE208"/>
  <c r="BE237"/>
  <c r="BE260"/>
  <c r="BE276"/>
  <c r="BE284"/>
  <c r="BE337"/>
  <c r="BE342"/>
  <c r="BE346"/>
  <c r="BE350"/>
  <c r="BE382"/>
  <c r="BE434"/>
  <c r="BE438"/>
  <c r="BE442"/>
  <c r="BE163"/>
  <c r="BE173"/>
  <c r="BE183"/>
  <c r="BE188"/>
  <c r="BE196"/>
  <c r="BE225"/>
  <c r="BE230"/>
  <c r="BE268"/>
  <c r="BE300"/>
  <c r="BE305"/>
  <c r="BE312"/>
  <c r="BE354"/>
  <c r="BE358"/>
  <c r="BE375"/>
  <c r="BE399"/>
  <c r="J89"/>
  <c r="BE128"/>
  <c r="BE139"/>
  <c r="BE147"/>
  <c r="BE155"/>
  <c r="BE167"/>
  <c r="BE204"/>
  <c r="BE221"/>
  <c r="BE252"/>
  <c r="BE256"/>
  <c r="BE264"/>
  <c r="BE272"/>
  <c r="BE288"/>
  <c r="BE292"/>
  <c r="BE321"/>
  <c r="BE333"/>
  <c r="BE370"/>
  <c r="BE394"/>
  <c r="BE408"/>
  <c r="BE422"/>
  <c r="BE430"/>
  <c i="3" r="J91"/>
  <c r="BE135"/>
  <c r="BE140"/>
  <c r="BE156"/>
  <c r="BE164"/>
  <c r="BE168"/>
  <c r="BE197"/>
  <c r="BE250"/>
  <c r="BE259"/>
  <c r="BE275"/>
  <c r="BE279"/>
  <c r="BE317"/>
  <c r="E85"/>
  <c r="J89"/>
  <c r="F92"/>
  <c r="F117"/>
  <c r="J118"/>
  <c r="BE123"/>
  <c r="BE144"/>
  <c r="BE148"/>
  <c r="BE152"/>
  <c r="BE176"/>
  <c r="BE180"/>
  <c r="BE192"/>
  <c r="BE201"/>
  <c r="BE209"/>
  <c r="BE214"/>
  <c r="BE218"/>
  <c r="BE267"/>
  <c r="BE271"/>
  <c r="BE304"/>
  <c r="BE313"/>
  <c r="BE131"/>
  <c r="BE160"/>
  <c r="BE172"/>
  <c r="BE184"/>
  <c r="BE188"/>
  <c r="BE205"/>
  <c r="BE230"/>
  <c r="BE287"/>
  <c r="BE295"/>
  <c r="BE309"/>
  <c r="BE127"/>
  <c r="BE222"/>
  <c r="BE226"/>
  <c r="BE234"/>
  <c r="BE238"/>
  <c r="BE242"/>
  <c r="BE246"/>
  <c r="BE255"/>
  <c r="BE263"/>
  <c r="BE283"/>
  <c r="BE291"/>
  <c r="BE299"/>
  <c r="BE321"/>
  <c r="BE325"/>
  <c r="BE329"/>
  <c r="BE333"/>
  <c i="2" r="F92"/>
  <c r="E112"/>
  <c r="F118"/>
  <c r="BE128"/>
  <c r="BE145"/>
  <c r="BE157"/>
  <c r="BE169"/>
  <c r="BE174"/>
  <c r="BE181"/>
  <c r="BE186"/>
  <c r="BE226"/>
  <c r="BE233"/>
  <c r="BE238"/>
  <c r="BE243"/>
  <c r="BE258"/>
  <c r="BE265"/>
  <c r="BE291"/>
  <c r="BE303"/>
  <c r="BE335"/>
  <c r="BE376"/>
  <c r="BE413"/>
  <c r="BE428"/>
  <c r="BE433"/>
  <c r="BE472"/>
  <c r="BE507"/>
  <c r="BE546"/>
  <c r="BE570"/>
  <c r="BE588"/>
  <c r="J89"/>
  <c r="BE250"/>
  <c r="BE315"/>
  <c r="BE320"/>
  <c r="BE340"/>
  <c r="BE381"/>
  <c r="BE388"/>
  <c r="BE393"/>
  <c r="BE455"/>
  <c r="BE465"/>
  <c r="BE477"/>
  <c r="BE482"/>
  <c r="BE489"/>
  <c r="BE498"/>
  <c r="BE502"/>
  <c r="BE519"/>
  <c r="BE540"/>
  <c r="BE555"/>
  <c r="BE561"/>
  <c r="BE576"/>
  <c r="J92"/>
  <c r="J118"/>
  <c r="BE124"/>
  <c r="BE132"/>
  <c r="BE150"/>
  <c r="BE162"/>
  <c r="BE199"/>
  <c r="BE208"/>
  <c r="BE217"/>
  <c r="BE308"/>
  <c r="BE325"/>
  <c r="BE330"/>
  <c r="BE345"/>
  <c r="BE355"/>
  <c r="BE362"/>
  <c r="BE369"/>
  <c r="BE404"/>
  <c r="BE418"/>
  <c r="BE443"/>
  <c r="BE448"/>
  <c r="BE493"/>
  <c r="BE514"/>
  <c r="BE534"/>
  <c r="BE592"/>
  <c r="BE596"/>
  <c r="BE600"/>
  <c r="BE272"/>
  <c r="BE279"/>
  <c r="BE287"/>
  <c r="BE298"/>
  <c r="BE350"/>
  <c r="BE397"/>
  <c r="BE408"/>
  <c r="BE423"/>
  <c r="BE437"/>
  <c r="BE460"/>
  <c r="BE528"/>
  <c r="BE551"/>
  <c r="BE565"/>
  <c r="BE580"/>
  <c r="BE584"/>
  <c r="F34"/>
  <c i="1" r="BA95"/>
  <c i="3" r="J34"/>
  <c i="1" r="AW96"/>
  <c i="4" r="F34"/>
  <c i="1" r="BA97"/>
  <c i="5" r="J34"/>
  <c i="1" r="AW98"/>
  <c i="6" r="F34"/>
  <c i="1" r="BA99"/>
  <c i="6" r="F36"/>
  <c i="1" r="BC99"/>
  <c i="7" r="F37"/>
  <c i="1" r="BD100"/>
  <c i="2" r="F37"/>
  <c i="1" r="BD95"/>
  <c i="2" r="J34"/>
  <c i="1" r="AW95"/>
  <c i="3" r="F34"/>
  <c i="1" r="BA96"/>
  <c i="4" r="J34"/>
  <c i="1" r="AW97"/>
  <c i="5" r="F35"/>
  <c i="1" r="BB98"/>
  <c i="6" r="F35"/>
  <c i="1" r="BB99"/>
  <c i="7" r="J34"/>
  <c i="1" r="AW100"/>
  <c i="7" r="F35"/>
  <c i="1" r="BB100"/>
  <c i="2" r="F35"/>
  <c i="1" r="BB95"/>
  <c i="3" r="F36"/>
  <c i="1" r="BC96"/>
  <c i="3" r="F37"/>
  <c i="1" r="BD96"/>
  <c i="4" r="F35"/>
  <c i="1" r="BB97"/>
  <c i="5" r="F34"/>
  <c i="1" r="BA98"/>
  <c i="6" r="F37"/>
  <c i="1" r="BD99"/>
  <c i="6" r="J34"/>
  <c i="1" r="AW99"/>
  <c i="7" r="F36"/>
  <c i="1" r="BC100"/>
  <c i="7" r="F34"/>
  <c i="1" r="BA100"/>
  <c i="2" r="F36"/>
  <c i="1" r="BC95"/>
  <c i="3" r="F35"/>
  <c i="1" r="BB96"/>
  <c i="4" r="F37"/>
  <c i="1" r="BD97"/>
  <c i="4" r="F36"/>
  <c i="1" r="BC97"/>
  <c i="5" r="F37"/>
  <c i="1" r="BD98"/>
  <c i="5" r="F36"/>
  <c i="1" r="BC98"/>
  <c i="2" l="1" r="R122"/>
  <c i="4" r="T122"/>
  <c i="5" r="BK123"/>
  <c r="J123"/>
  <c r="J96"/>
  <c r="T123"/>
  <c i="3" r="P121"/>
  <c i="1" r="AU96"/>
  <c i="6" r="BK121"/>
  <c r="J121"/>
  <c r="J96"/>
  <c i="7" r="P120"/>
  <c i="1" r="AU100"/>
  <c i="5" r="P123"/>
  <c i="1" r="AU98"/>
  <c i="6" r="T121"/>
  <c i="4" r="R122"/>
  <c i="3" r="T121"/>
  <c i="7" r="T120"/>
  <c i="2" r="P122"/>
  <c i="1" r="AU95"/>
  <c i="7" r="BK120"/>
  <c r="J120"/>
  <c r="J96"/>
  <c i="4" r="BK122"/>
  <c r="J122"/>
  <c r="J96"/>
  <c i="2" r="BK122"/>
  <c r="J122"/>
  <c r="J96"/>
  <c i="3" r="BK121"/>
  <c r="J121"/>
  <c i="2" r="F33"/>
  <c i="1" r="AZ95"/>
  <c i="5" r="J33"/>
  <c i="1" r="AV98"/>
  <c r="AT98"/>
  <c i="3" r="J30"/>
  <c i="1" r="AG96"/>
  <c i="3" r="J33"/>
  <c i="1" r="AV96"/>
  <c r="AT96"/>
  <c r="AN96"/>
  <c i="4" r="J33"/>
  <c i="1" r="AV97"/>
  <c r="AT97"/>
  <c i="6" r="J33"/>
  <c i="1" r="AV99"/>
  <c r="AT99"/>
  <c r="BD94"/>
  <c r="W33"/>
  <c i="7" r="J33"/>
  <c i="1" r="AV100"/>
  <c r="AT100"/>
  <c r="BC94"/>
  <c r="AY94"/>
  <c i="2" r="J33"/>
  <c i="1" r="AV95"/>
  <c r="AT95"/>
  <c i="5" r="F33"/>
  <c i="1" r="AZ98"/>
  <c i="3" r="F33"/>
  <c i="1" r="AZ96"/>
  <c i="4" r="F33"/>
  <c i="1" r="AZ97"/>
  <c i="6" r="F33"/>
  <c i="1" r="AZ99"/>
  <c i="7" r="F33"/>
  <c i="1" r="AZ100"/>
  <c r="BA94"/>
  <c r="AW94"/>
  <c r="AK30"/>
  <c r="BB94"/>
  <c r="W31"/>
  <c i="3" l="1" r="J96"/>
  <c r="J39"/>
  <c i="1" r="AU94"/>
  <c i="7" r="J30"/>
  <c i="1" r="AG100"/>
  <c i="2" r="J30"/>
  <c i="1" r="AG95"/>
  <c i="4" r="J30"/>
  <c i="1" r="AG97"/>
  <c i="5" r="J30"/>
  <c i="1" r="AG98"/>
  <c i="6" r="J30"/>
  <c i="1" r="AG99"/>
  <c r="AX94"/>
  <c r="W32"/>
  <c r="W30"/>
  <c r="AZ94"/>
  <c r="W29"/>
  <c i="7" l="1" r="J39"/>
  <c i="6" r="J39"/>
  <c i="5" r="J39"/>
  <c i="2" r="J39"/>
  <c i="4" r="J39"/>
  <c i="1" r="AN98"/>
  <c r="AN97"/>
  <c r="AN99"/>
  <c r="AN100"/>
  <c r="AN95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<sst xmlns="http://schemas.openxmlformats.org/spreadsheetml/2006/main">
  <si>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</si>
  <si>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</si>
  <si>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</si>
  <si>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</si>
  <si>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</si>
  <si>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{3d0049ed-98d8-442a-9735-271a91707b17}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</si>
  <si>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</si>
  <si>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</si>
  <si>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</si>
  <si>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</si>
  <si>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</si>
  <si>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</si>
  <si>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</si>
  <si>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</si>
  <si>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06-2022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</si>
  <si>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</si>
  <si>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</si>
  <si>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Chodská Lhota - III/1921a III/1923, dešťová kanaliace</t>
  </si>
  <si>
    <t>KSO:</t>
  </si>
  <si>
    <t>CC-CZ:</t>
  </si>
  <si>
    <t>Místo:</t>
  </si>
  <si>
    <t>Chodská Lhota</t>
  </si>
  <si>
    <t>Datum:</t>
  </si>
  <si>
    <t>17. 9. 2022</t>
  </si>
  <si>
    <t>Zadavatel:</t>
  </si>
  <si>
    <t>IČ:</t>
  </si>
  <si>
    <t>Obec Chodská Lhota, Chodská Lhota 83, 345 06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</si>
  <si>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</si>
  <si>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</si>
  <si>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</si>
  <si>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</si>
  <si>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</si>
  <si>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</si>
  <si>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</si>
  <si>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</si>
  <si>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</si>
  <si>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</si>
  <si>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</si>
  <si>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</si>
  <si>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</si>
  <si>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</si>
  <si>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</si>
  <si>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</si>
  <si>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</si>
  <si>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</si>
  <si>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</si>
  <si>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</si>
  <si>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</si>
  <si>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</si>
  <si>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</si>
  <si>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</si>
  <si>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</si>
  <si>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</si>
  <si>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</si>
  <si>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</si>
  <si>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</si>
  <si>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</si>
  <si>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</si>
  <si>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</si>
  <si>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</si>
  <si>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</si>
  <si>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</si>
  <si>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</si>
  <si>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</si>
  <si>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</si>
  <si>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</si>
  <si>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</si>
  <si>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</si>
  <si>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</si>
  <si>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</si>
  <si>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</si>
  <si>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</si>
  <si>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</si>
  <si>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</si>
  <si>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</si>
  <si>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</si>
  <si>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</si>
  <si>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</si>
  <si>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</si>
  <si>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</si>
  <si>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SO301/1</t>
  </si>
  <si>
    <t>kanal. stoka A, B</t>
  </si>
  <si>
    <t>STA</t>
  </si>
  <si>
    <t>1</t>
  </si>
  <si>
    <t>{14289cc3-08b9-4dfc-90aa-b8cb30b95323}</t>
  </si>
  <si>
    <t>2</t>
  </si>
  <si>
    <t>SO301/2</t>
  </si>
  <si>
    <t>kanal. stoka C</t>
  </si>
  <si>
    <t>{e61a8a55-9112-4aa2-90ed-6da742052237}</t>
  </si>
  <si>
    <t>SO301/3</t>
  </si>
  <si>
    <t>kanal. stoka D</t>
  </si>
  <si>
    <t>{9449f5c4-1a4f-47fb-9189-241e266380d7}</t>
  </si>
  <si>
    <t>SO301/4</t>
  </si>
  <si>
    <t>kanal. stoky E1, E2, F</t>
  </si>
  <si>
    <t>{93452809-a3d1-490f-80c9-015d8e1f83e3}</t>
  </si>
  <si>
    <t>SO301/5</t>
  </si>
  <si>
    <t>siln. příkopy I., II., III. (vsak.)</t>
  </si>
  <si>
    <t>{2b1e7d2e-47ed-48a3-b2a2-24ae3231dca6}</t>
  </si>
  <si>
    <t>SO301/6</t>
  </si>
  <si>
    <t>revizní šachty (osazení)</t>
  </si>
  <si>
    <t>{48f72ce8-9a59-4ca2-b4cb-44bf987e85c9}</t>
  </si>
  <si>
    <t>KRYCÍ LIST SOUPISU PRACÍ</t>
  </si>
  <si>
    <t>Objekt:</t>
  </si>
  <si>
    <t>SO301/1 - kanal. stoka A, B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</si>
  <si>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</si>
  <si>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</si>
  <si>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</si>
  <si>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</si>
  <si>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</si>
  <si>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</si>
  <si>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4 - Vodorovné konstrukce</t>
  </si>
  <si>
    <t>8 - Trubní vedení</t>
  </si>
  <si>
    <t xml:space="preserve">9 - Ostatní konstrukce, bourání,  trubních kanálů, zásyp rýh</t>
  </si>
  <si>
    <t>99 - Staveništní přesun hmot</t>
  </si>
  <si>
    <t>M23 - Montáže potrubí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</si>
  <si>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</si>
  <si>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</si>
  <si>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</si>
  <si>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</si>
  <si>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</si>
  <si>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</si>
  <si>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</si>
  <si>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</si>
  <si>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</si>
  <si>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</si>
  <si>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</si>
  <si>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</si>
  <si>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</si>
  <si>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</si>
  <si>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</si>
  <si>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</si>
  <si>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115100001RA0</t>
  </si>
  <si>
    <t>Čerpání vody na výšku 10 m, do 500 l</t>
  </si>
  <si>
    <t>h</t>
  </si>
  <si>
    <t>4</t>
  </si>
  <si>
    <t>PP</t>
  </si>
  <si>
    <t>VV</t>
  </si>
  <si>
    <t>12*8</t>
  </si>
  <si>
    <t>Součet</t>
  </si>
  <si>
    <t>115001104R00</t>
  </si>
  <si>
    <t>Převedení vody potrubím o průměru do DN 300 mm</t>
  </si>
  <si>
    <t>m</t>
  </si>
  <si>
    <t>12*3</t>
  </si>
  <si>
    <t>3</t>
  </si>
  <si>
    <t>132201212R00</t>
  </si>
  <si>
    <t>Hloubení rýh š.do 200 cm hor.3 do 1000m3,STROJNĚ</t>
  </si>
  <si>
    <t>m3</t>
  </si>
  <si>
    <t>6</t>
  </si>
  <si>
    <t>SW - výpočet:
stoka A: pro š.1,4 m - stan. km: 0,0000-0,02426; š.1,2 m - stan. km: 0,02426 - 0,27440; výkop rýhy H.3 do hl. 1,1 m
odpočet výkop rýhy pro demontáž stávajícího potrubí DN300
stoka B: pro š. 1,2 m - stan. km: 0,0000 - 0,; výkop rýhy H.3 do hl. 1,1 m
odpočet výkop rýhy pro demontáž stávajícího potrubí DN300</t>
  </si>
  <si>
    <t>stoka A</t>
  </si>
  <si>
    <t>377,52</t>
  </si>
  <si>
    <t>bourání stoky (0,0429-0,2053):</t>
  </si>
  <si>
    <t>-(180,17*1*1,1)-(180,17*3,14*0,18*0,18)</t>
  </si>
  <si>
    <t>Mezisoučet</t>
  </si>
  <si>
    <t>stoka B:</t>
  </si>
  <si>
    <t>173,77</t>
  </si>
  <si>
    <t>bourání stoky (0,0098-0,1213):</t>
  </si>
  <si>
    <t>-(130,16-21,63)*1*1,1-((130,16-21,63)*3,14*0,18*0,18)</t>
  </si>
  <si>
    <t>132201219R00</t>
  </si>
  <si>
    <t>Příplatek za lepivost - hloubení rýh 200cm v hor.3</t>
  </si>
  <si>
    <t>8</t>
  </si>
  <si>
    <t>164,06*0,25</t>
  </si>
  <si>
    <t>43,35*0,25</t>
  </si>
  <si>
    <t>5</t>
  </si>
  <si>
    <t>132301212R00</t>
  </si>
  <si>
    <t>Hloubení rýh š.do 200 cm hor.4 do 1000 m3, STROJNĚ</t>
  </si>
  <si>
    <t>10</t>
  </si>
  <si>
    <t>SW - výpočet:
stoka A: pro š.1,4 m - stan. km: 0,0000-0,02426; š.1,2 m - stan. km: 0,02426 - 0,27440; výkop rýhy H.4 od hl. 1,1 m do 1,8 m
stoka B: pro š. 1,2 m - stan. km: 0,0000 - 0,; výkop rýhy H.4 od hl. 1,1 m do 1,8 m</t>
  </si>
  <si>
    <t>stoka A:</t>
  </si>
  <si>
    <t>229,55</t>
  </si>
  <si>
    <t>100,61</t>
  </si>
  <si>
    <t>132301219R00</t>
  </si>
  <si>
    <t>Příplatek za lepivost - hloubení rýh 200cm v hor.4</t>
  </si>
  <si>
    <t>12</t>
  </si>
  <si>
    <t>229,55*0,25</t>
  </si>
  <si>
    <t>100,61*0,25</t>
  </si>
  <si>
    <t>7</t>
  </si>
  <si>
    <t>151101101R00</t>
  </si>
  <si>
    <t>Pažení a rozepření stěn rýh - příložné - hl.do 2 m</t>
  </si>
  <si>
    <t>m2</t>
  </si>
  <si>
    <t>14</t>
  </si>
  <si>
    <t xml:space="preserve">SW - výpočet:
stoka A: stan. km: 0,0000- 0,27440; pažení  rýhy do hl. 2,0 m
stoka B: stan. km: 0,0000 - 0,12134;  pažení  rýhy do hl. 2,0 m</t>
  </si>
  <si>
    <t>869,70</t>
  </si>
  <si>
    <t>410,85</t>
  </si>
  <si>
    <t>151101111R00</t>
  </si>
  <si>
    <t>Odstranění pažení stěn rýh - příložné - hl. do 2 m</t>
  </si>
  <si>
    <t>16</t>
  </si>
  <si>
    <t>869,7</t>
  </si>
  <si>
    <t>9</t>
  </si>
  <si>
    <t>151101102R00</t>
  </si>
  <si>
    <t>Pažení a rozepření stěn rýh - příložné - hl.do 4 m</t>
  </si>
  <si>
    <t>18</t>
  </si>
  <si>
    <t xml:space="preserve">SW - výpočet:
stoka A: stan. km: 0,0000- 0,27440; pažení  rýhy od hl. 2,0 m do 4,0 m
stoka B: stan. km: 0,0000 - 0,12134;  pažení  rýhy od hl. 2,0 m - do 4,0 m</t>
  </si>
  <si>
    <t>67,18</t>
  </si>
  <si>
    <t>10,46</t>
  </si>
  <si>
    <t>151101112R00</t>
  </si>
  <si>
    <t>Odstranění pažení stěn rýh - příložné - hl. do 4 m</t>
  </si>
  <si>
    <t>20</t>
  </si>
  <si>
    <t>11</t>
  </si>
  <si>
    <t>161101101R00</t>
  </si>
  <si>
    <t>Svislé přemístění výkopku z hor.1-4 do 2,5 m</t>
  </si>
  <si>
    <t>22</t>
  </si>
  <si>
    <t>SW:
stoka A: pro hl. do 2,5 m - stan.: 0,0000 - 0,27440 (hor. 1-4)
stoka B: pro hl. do 2,5 m - stan.: 0,0000 - 0,0 (Hor. 1 - 4)</t>
  </si>
  <si>
    <t>607,07*0,5</t>
  </si>
  <si>
    <t>bourání stoky (0,000-0,180):</t>
  </si>
  <si>
    <t>-(180,17*1*1,1)*0,5-(180,17*3,14*0,18*0,18)*0,5</t>
  </si>
  <si>
    <t>274,38*0,5</t>
  </si>
  <si>
    <t>-((130,16-21,63)*1*1,1*0,5)-((130,16-21,63)*3,14*0,18*0,18)*0,5</t>
  </si>
  <si>
    <t>162301102R00</t>
  </si>
  <si>
    <t>Vodorovné přemístění výkopku z hor.1-4 do 1000 m</t>
  </si>
  <si>
    <t>24</t>
  </si>
  <si>
    <t>přesun výkopku ke zpětnému zásypu rýhy na mezideponii (do 1000 m)</t>
  </si>
  <si>
    <t>(607,07-(33,41+204,10+39,74+22,89))*2</t>
  </si>
  <si>
    <t>(274,38-(14,56+86,35+15,24+10,24))*2</t>
  </si>
  <si>
    <t>stoka (DN500):</t>
  </si>
  <si>
    <t>(30,84*1,2*2,2)*2</t>
  </si>
  <si>
    <t>13</t>
  </si>
  <si>
    <t>167101102R00</t>
  </si>
  <si>
    <t>Nakládání výkopku z hor.1-4 v množství nad 100 m3</t>
  </si>
  <si>
    <t>26</t>
  </si>
  <si>
    <t>306,93</t>
  </si>
  <si>
    <t>147,81</t>
  </si>
  <si>
    <t>81,4176</t>
  </si>
  <si>
    <t>174101101R00</t>
  </si>
  <si>
    <t>Zásyp jam, rýh, šachet se zhutněním</t>
  </si>
  <si>
    <t>28</t>
  </si>
  <si>
    <t>607,07-(33,41+204,10+39,74+22,89)</t>
  </si>
  <si>
    <t>274,38-(14,56+86,35+10,42+15,24)</t>
  </si>
  <si>
    <t>162301102R00.1</t>
  </si>
  <si>
    <t>30</t>
  </si>
  <si>
    <t>přesun přebytečného výkopku na skládku (Beňovy-15 km)</t>
  </si>
  <si>
    <t>607,07-(607,07-(33,41+204,10+39,74+22,89))</t>
  </si>
  <si>
    <t>274,38-(274,38-(14,56+86,35+15,24+10,42))-(11,04+22,22)</t>
  </si>
  <si>
    <t>162701109R00</t>
  </si>
  <si>
    <t>Příplatek k vod. přemístění hor.1-4 za další 1 km</t>
  </si>
  <si>
    <t>32</t>
  </si>
  <si>
    <t>300,14*14</t>
  </si>
  <si>
    <t>93,31*14</t>
  </si>
  <si>
    <t>17</t>
  </si>
  <si>
    <t>199000005R00</t>
  </si>
  <si>
    <t>Poplatek za skládku zeminy 1- 4</t>
  </si>
  <si>
    <t>t</t>
  </si>
  <si>
    <t>34</t>
  </si>
  <si>
    <t>skládkovné dle cen. nabídky 08/2022 - skládka Beňovy</t>
  </si>
  <si>
    <t>300,14*1,7</t>
  </si>
  <si>
    <t>93,31*1,7</t>
  </si>
  <si>
    <t>175101101R00</t>
  </si>
  <si>
    <t>Obsyp potrubí bez prohození sypaniny</t>
  </si>
  <si>
    <t>36</t>
  </si>
  <si>
    <t>SW - výpočet:
stoka A, B: obsyp potrubí štěrkopískem do h.0,3 m nad vrchol potrubí</t>
  </si>
  <si>
    <t>204,10</t>
  </si>
  <si>
    <t>86,35</t>
  </si>
  <si>
    <t>19</t>
  </si>
  <si>
    <t>120001101R00</t>
  </si>
  <si>
    <t>Příplatek za ztížení vykopávky v blízkosti vedení</t>
  </si>
  <si>
    <t>38</t>
  </si>
  <si>
    <t>5*2*1,5*1,2</t>
  </si>
  <si>
    <t>1*2*1,5*1,2</t>
  </si>
  <si>
    <t>Vodorovné konstrukce</t>
  </si>
  <si>
    <t>451572111RL2</t>
  </si>
  <si>
    <t>Lože pod potrubí z kameniva těženého 0 - 4 mm</t>
  </si>
  <si>
    <t>40</t>
  </si>
  <si>
    <t>SW-výpočet:
stoka A - stan. km: 0,000-0,27040: tl. lože min. 0,1 m
stoka B - stan. km: 0,000-0,: tl. lože min. 0,1 m</t>
  </si>
  <si>
    <t>33,41</t>
  </si>
  <si>
    <t>14,56</t>
  </si>
  <si>
    <t>58337332</t>
  </si>
  <si>
    <t>Štěrkopísek frakce 0-22 C</t>
  </si>
  <si>
    <t>T</t>
  </si>
  <si>
    <t>42</t>
  </si>
  <si>
    <t>204,10*1,7*1,03</t>
  </si>
  <si>
    <t>86,35*1,7*1,03</t>
  </si>
  <si>
    <t>452311131R00</t>
  </si>
  <si>
    <t>Desky podkladní pod šachty z betonu C 12/15</t>
  </si>
  <si>
    <t>44</t>
  </si>
  <si>
    <t>11*1,4*1,4*0,15</t>
  </si>
  <si>
    <t>5*1,4*1,4*0,15</t>
  </si>
  <si>
    <t>23</t>
  </si>
  <si>
    <t>452351101R00</t>
  </si>
  <si>
    <t>Bednění desek nebo sedlových loží pod potrubí</t>
  </si>
  <si>
    <t>46</t>
  </si>
  <si>
    <t>(1,4*0,15)*4*11</t>
  </si>
  <si>
    <t>(1,4*0,15)*4*5</t>
  </si>
  <si>
    <t>Trubní vedení</t>
  </si>
  <si>
    <t>871373121R00</t>
  </si>
  <si>
    <t>Montáž trub z plastu, gumový kroužek, DN 300</t>
  </si>
  <si>
    <t>48</t>
  </si>
  <si>
    <t>24,89-(2*0,5)</t>
  </si>
  <si>
    <t>25</t>
  </si>
  <si>
    <t>871393121R00</t>
  </si>
  <si>
    <t>Montáž trub z plastu, gumový kroužek, DN 400</t>
  </si>
  <si>
    <t>50</t>
  </si>
  <si>
    <t>250,14-(8*2*0,5+2*0,5)</t>
  </si>
  <si>
    <t>96,45-(4*2*0,5+2*0,5)</t>
  </si>
  <si>
    <t>871413121R00</t>
  </si>
  <si>
    <t>Montáž trub z plastu, gumový kroužek, DN 500</t>
  </si>
  <si>
    <t>52</t>
  </si>
  <si>
    <t>24,26-(2*0,5)</t>
  </si>
  <si>
    <t>27</t>
  </si>
  <si>
    <t>286111933R</t>
  </si>
  <si>
    <t>Trubka kanalizační PVC SN 12 DN 300/6000, hladká, vícevrtsvá s hrdlem, v max. do 15 m/s</t>
  </si>
  <si>
    <t>kus</t>
  </si>
  <si>
    <t>54</t>
  </si>
  <si>
    <t>23,89/6*1,015</t>
  </si>
  <si>
    <t>286111943R</t>
  </si>
  <si>
    <t>Trubka kanalizační PVC SN 12 DN 400/6000, hladká, vícevrtsvé potrubí s hrdlem,vmax. do15 m/s</t>
  </si>
  <si>
    <t>56</t>
  </si>
  <si>
    <t>(241,14/6)*1,015</t>
  </si>
  <si>
    <t>(91,45/6)*1,015-(0*1,2)</t>
  </si>
  <si>
    <t>29</t>
  </si>
  <si>
    <t>286111944R</t>
  </si>
  <si>
    <t>Trubka kanalizační PVC SN12 DN 500/6000, hladká, vícevrstvá s hrdlem, vmax. do 15 m/s</t>
  </si>
  <si>
    <t>58</t>
  </si>
  <si>
    <t>((23,26/6)*1,03)</t>
  </si>
  <si>
    <t>877373121R00</t>
  </si>
  <si>
    <t>Montáž tvarovek odboč. plast. gum. kroužek DN 300</t>
  </si>
  <si>
    <t>60</t>
  </si>
  <si>
    <t>31</t>
  </si>
  <si>
    <t>877393121R00</t>
  </si>
  <si>
    <t>Montáž tvarovek odboč. plast. gum. kroužek DN 400</t>
  </si>
  <si>
    <t>62</t>
  </si>
  <si>
    <t>877413121R00</t>
  </si>
  <si>
    <t>Montáž tvarovek odboč. plast. gum. kroužek DN 500</t>
  </si>
  <si>
    <t>64</t>
  </si>
  <si>
    <t>33</t>
  </si>
  <si>
    <t>286506131R</t>
  </si>
  <si>
    <t>Odbočka kanaliz. PVC SDR 34 DN 300/150/45°, hladká, s hrdlem, červenohnědá</t>
  </si>
  <si>
    <t>66</t>
  </si>
  <si>
    <t>286506141R</t>
  </si>
  <si>
    <t>Odbočka kanaliz. PVC SDR 34 DN 400/150/45°, hladká, s hrdlem, červenohnědá</t>
  </si>
  <si>
    <t>68</t>
  </si>
  <si>
    <t>35</t>
  </si>
  <si>
    <t>286506151R</t>
  </si>
  <si>
    <t>70</t>
  </si>
  <si>
    <t>894421111R00</t>
  </si>
  <si>
    <t>Osazení betonových dílců šachet do 0,5 t</t>
  </si>
  <si>
    <t>72</t>
  </si>
  <si>
    <t>4+2</t>
  </si>
  <si>
    <t>2+1</t>
  </si>
  <si>
    <t>37</t>
  </si>
  <si>
    <t>59224150</t>
  </si>
  <si>
    <t>Skruž TBS-Q 1000/250/120 SP</t>
  </si>
  <si>
    <t>74</t>
  </si>
  <si>
    <t>59224152</t>
  </si>
  <si>
    <t>Skruž TBS-Q 1000/500/120/SP</t>
  </si>
  <si>
    <t>76</t>
  </si>
  <si>
    <t>39</t>
  </si>
  <si>
    <t>894422111RT1</t>
  </si>
  <si>
    <t>Osazení betonových dílců šachet, skruže přechodové, na kroužek</t>
  </si>
  <si>
    <t>78</t>
  </si>
  <si>
    <t>59224167</t>
  </si>
  <si>
    <t>Skruž přechodová TBR-Q 625/600/120/SP (SL)</t>
  </si>
  <si>
    <t>80</t>
  </si>
  <si>
    <t>41</t>
  </si>
  <si>
    <t>894423111RT1</t>
  </si>
  <si>
    <t>Osazení betonových dílců šachet do 2,0 t, šachtová dna, na kroužek, do 2,0 t</t>
  </si>
  <si>
    <t>82</t>
  </si>
  <si>
    <t>894423112R00</t>
  </si>
  <si>
    <t>Osazení betonových dílců šachet do 3,0 t</t>
  </si>
  <si>
    <t>84</t>
  </si>
  <si>
    <t>43</t>
  </si>
  <si>
    <t>59224366.AR</t>
  </si>
  <si>
    <t>Dno šachetní přímé TBZ-Q.1 100/60 V max. 40</t>
  </si>
  <si>
    <t>86</t>
  </si>
  <si>
    <t>59224367.AR</t>
  </si>
  <si>
    <t>Dno šachetní přímé TBZ-Q.1 100/80 V max. 50</t>
  </si>
  <si>
    <t>88</t>
  </si>
  <si>
    <t>45</t>
  </si>
  <si>
    <t>59224368.AR</t>
  </si>
  <si>
    <t>Dno šachetní přímé TBZ-Q.1 100/100 V max. 60</t>
  </si>
  <si>
    <t>90</t>
  </si>
  <si>
    <t>452112111R00</t>
  </si>
  <si>
    <t>Osazení beton, prstenců pod mříže, výšky do100 mm</t>
  </si>
  <si>
    <t>92</t>
  </si>
  <si>
    <t>47</t>
  </si>
  <si>
    <t>59224175</t>
  </si>
  <si>
    <t>Prstenec vyrovnávací TBW-Q 625/60/120</t>
  </si>
  <si>
    <t>94</t>
  </si>
  <si>
    <t>59224177</t>
  </si>
  <si>
    <t>Prstenec vyrovnávací TBW-Q 625/100/120</t>
  </si>
  <si>
    <t>96</t>
  </si>
  <si>
    <t>49</t>
  </si>
  <si>
    <t>894201121R00</t>
  </si>
  <si>
    <t>Dno šachet z betonu vodostav. C25/30, tl. nad 200 mm</t>
  </si>
  <si>
    <t>98</t>
  </si>
  <si>
    <t>89420</t>
  </si>
  <si>
    <t>1,6*1,6*0,3</t>
  </si>
  <si>
    <t>894201221R00</t>
  </si>
  <si>
    <t>Stěny šachet z betonu C 25/30, tl. nad 20 cm, vodostav.</t>
  </si>
  <si>
    <t>100</t>
  </si>
  <si>
    <t>(1,6*1,1*0,2)*2+(1,2*1,1*0,2)*2</t>
  </si>
  <si>
    <t>-(3,14*0,28*0,28*0,2)*2</t>
  </si>
  <si>
    <t>51</t>
  </si>
  <si>
    <t>894205161R00</t>
  </si>
  <si>
    <t>Dlažba šachet z betonu C 25/30, hranaté</t>
  </si>
  <si>
    <t>102</t>
  </si>
  <si>
    <t>1,1*1*4*0,1</t>
  </si>
  <si>
    <t>894502201R00</t>
  </si>
  <si>
    <t>Bednění stěn šachet pravoúhlých oboustranné</t>
  </si>
  <si>
    <t>104</t>
  </si>
  <si>
    <t>(1,6*1,4*4)+(1*1*4)</t>
  </si>
  <si>
    <t>-(3,14*0,28*0,28)*2</t>
  </si>
  <si>
    <t>53</t>
  </si>
  <si>
    <t>59224373.A</t>
  </si>
  <si>
    <t>Těsnění elastom pro šach díly EMT - DN 1000</t>
  </si>
  <si>
    <t>106</t>
  </si>
  <si>
    <t>11*1+6</t>
  </si>
  <si>
    <t>5*1+2</t>
  </si>
  <si>
    <t>899104111R00</t>
  </si>
  <si>
    <t>Osazení poklopu s rámem nad 150 kg</t>
  </si>
  <si>
    <t>108</t>
  </si>
  <si>
    <t>55</t>
  </si>
  <si>
    <t>55340324R</t>
  </si>
  <si>
    <t>Poklop D 400 litinový, s odvětráním</t>
  </si>
  <si>
    <t>110</t>
  </si>
  <si>
    <t>892581111R00</t>
  </si>
  <si>
    <t>Zkouška těsnosti kanalizace DN do 300, vodou</t>
  </si>
  <si>
    <t>112</t>
  </si>
  <si>
    <t>24,89</t>
  </si>
  <si>
    <t>57</t>
  </si>
  <si>
    <t>892591111R00</t>
  </si>
  <si>
    <t>Zkouška těsnosti kanalizace DN do 400, vodou</t>
  </si>
  <si>
    <t>114</t>
  </si>
  <si>
    <t>250,14</t>
  </si>
  <si>
    <t>96,45</t>
  </si>
  <si>
    <t>892661111R00</t>
  </si>
  <si>
    <t>Zkouška těsnosti kanalizace DN do 600, vodou</t>
  </si>
  <si>
    <t>116</t>
  </si>
  <si>
    <t>24,26</t>
  </si>
  <si>
    <t>59</t>
  </si>
  <si>
    <t>892583111R00</t>
  </si>
  <si>
    <t>Zabezpečení konců kanal. potrubí DN do 300, vodou</t>
  </si>
  <si>
    <t>úsek</t>
  </si>
  <si>
    <t>118</t>
  </si>
  <si>
    <t>rozdělení zkoušených úseků: 1</t>
  </si>
  <si>
    <t>892593111R00</t>
  </si>
  <si>
    <t>Zabezpečení konců kanal. potrubí DN do 400, vodou</t>
  </si>
  <si>
    <t>120</t>
  </si>
  <si>
    <t>rozdělení zkoušených úseků:
stoka A: 4 úseky
stoka B: 3 úseky</t>
  </si>
  <si>
    <t>61</t>
  </si>
  <si>
    <t>892663111R00</t>
  </si>
  <si>
    <t>Zabezpečení konců kanal. potrubí DN do 600, vodou</t>
  </si>
  <si>
    <t>122</t>
  </si>
  <si>
    <t>892855114R00</t>
  </si>
  <si>
    <t>Kontrola kanalizace TV kamerou do 200 m</t>
  </si>
  <si>
    <t>124</t>
  </si>
  <si>
    <t>24,26+250,14</t>
  </si>
  <si>
    <t>24,89+96,45</t>
  </si>
  <si>
    <t>63</t>
  </si>
  <si>
    <t>970251150R00</t>
  </si>
  <si>
    <t>Řezání železobetonu hl. řezu 150 mm</t>
  </si>
  <si>
    <t>126</t>
  </si>
  <si>
    <t>(3,14*0,62)*2</t>
  </si>
  <si>
    <t>899711121R00</t>
  </si>
  <si>
    <t>Fólie výstražná z PVC, šířka 22 cm</t>
  </si>
  <si>
    <t>128</t>
  </si>
  <si>
    <t>(24,86+250,14)*1,03</t>
  </si>
  <si>
    <t>(24,89+96,45)*1,03</t>
  </si>
  <si>
    <t>65</t>
  </si>
  <si>
    <t>895931111R00</t>
  </si>
  <si>
    <t>Vpusti kanal. horské z betonu C 40/50,vel.1200/600, šikmé</t>
  </si>
  <si>
    <t>130</t>
  </si>
  <si>
    <t>899201111RT2</t>
  </si>
  <si>
    <t xml:space="preserve">Osazení mříží litinových s rámem do 50kg, včetně dodání mříže lehké s rámem </t>
  </si>
  <si>
    <t>132</t>
  </si>
  <si>
    <t>Osazení mříží litinových s rámem do 50kg, včetně dodání mříže lehké s rámem 300 x 300</t>
  </si>
  <si>
    <t xml:space="preserve">Ostatní konstrukce, bourání,  trubních kanálů, zásyp rýh</t>
  </si>
  <si>
    <t>67</t>
  </si>
  <si>
    <t>132201212R00.1</t>
  </si>
  <si>
    <t>134</t>
  </si>
  <si>
    <t>původní BT DN600/900: (L: 31,0 m+6,7 m; š.: 1,4 m; pr. h.:2,2 m)
původní BT DN300: (L: 130 m; š: 1,0 m; pr. h.: 1,3 m)
původní BT DN300: (L: 92,4 m; š: 1,0 m; pr. h.: 1,2 m)
Pozn.: rušené úseky mimo novou trasu kanlizace</t>
  </si>
  <si>
    <t>stávající BT DN300 (stoka A):</t>
  </si>
  <si>
    <t>(180,17*1*1,1)-(180,17*3,14*0,18*0,15)</t>
  </si>
  <si>
    <t>stávající BT300-400 (stoka B):</t>
  </si>
  <si>
    <t>(130,16-21,63)*1*1,1-((130,16-21,63)*3,14*0,18*0,15)</t>
  </si>
  <si>
    <t>stávající BT500:</t>
  </si>
  <si>
    <t>30,84*1,2*2,2- (30,97*3,14*0,28*0,28)</t>
  </si>
  <si>
    <t>136</t>
  </si>
  <si>
    <t>182,91*0,25</t>
  </si>
  <si>
    <t>110,18*0,25</t>
  </si>
  <si>
    <t>73,79*0,25</t>
  </si>
  <si>
    <t>69</t>
  </si>
  <si>
    <t>161101101R00.1</t>
  </si>
  <si>
    <t>138</t>
  </si>
  <si>
    <t>182,91*0,5</t>
  </si>
  <si>
    <t>110,81*0,5</t>
  </si>
  <si>
    <t>73,79*0,5</t>
  </si>
  <si>
    <t>162301102R00.2</t>
  </si>
  <si>
    <t>140</t>
  </si>
  <si>
    <t>přesun na mezideponii</t>
  </si>
  <si>
    <t>182,91</t>
  </si>
  <si>
    <t>110,18</t>
  </si>
  <si>
    <t>73,79</t>
  </si>
  <si>
    <t>71</t>
  </si>
  <si>
    <t>114211103R00</t>
  </si>
  <si>
    <t>Odstranění betonových trub do DN 300 mm, ve výkopu</t>
  </si>
  <si>
    <t>142</t>
  </si>
  <si>
    <t>180,17</t>
  </si>
  <si>
    <t>130,16-21,63</t>
  </si>
  <si>
    <t>114211105R00</t>
  </si>
  <si>
    <t>Odstranění betonových trub do DN 500 mm, ve výkopu</t>
  </si>
  <si>
    <t>144</t>
  </si>
  <si>
    <t>30,84</t>
  </si>
  <si>
    <t>73</t>
  </si>
  <si>
    <t>979081111R00</t>
  </si>
  <si>
    <t>Odvoz suti a vybour. hmot na skládku do 1 km</t>
  </si>
  <si>
    <t>146</t>
  </si>
  <si>
    <t>recyklační dvůr AZS 98 (Havlovice)</t>
  </si>
  <si>
    <t>180,17*0,2</t>
  </si>
  <si>
    <t>(130,16-21,63)*0,2</t>
  </si>
  <si>
    <t>30,84*0,42</t>
  </si>
  <si>
    <t>979081121R00</t>
  </si>
  <si>
    <t>Příplatek k odvozu za každý další 1 km</t>
  </si>
  <si>
    <t>148</t>
  </si>
  <si>
    <t>70,693*21</t>
  </si>
  <si>
    <t>75</t>
  </si>
  <si>
    <t>979990103R00</t>
  </si>
  <si>
    <t>Poplatek za skládku suti - beton</t>
  </si>
  <si>
    <t>150</t>
  </si>
  <si>
    <t>70,693</t>
  </si>
  <si>
    <t>99</t>
  </si>
  <si>
    <t>Staveništní přesun hmot</t>
  </si>
  <si>
    <t>998276101R00</t>
  </si>
  <si>
    <t>Přesun hmot, trubní vedení plastová, otevř. výkop</t>
  </si>
  <si>
    <t>152</t>
  </si>
  <si>
    <t>stokaA+stoka B:</t>
  </si>
  <si>
    <t>1,90043+574,70885+62,13371+0,33617</t>
  </si>
  <si>
    <t>M23</t>
  </si>
  <si>
    <t>Montáže potrubí</t>
  </si>
  <si>
    <t>77</t>
  </si>
  <si>
    <t>230191018R00</t>
  </si>
  <si>
    <t>Uložení chráničky ve výkopu PE 110x10,0 mm</t>
  </si>
  <si>
    <t>154</t>
  </si>
  <si>
    <t>1,82+2,54+2,36+1,82+1,82</t>
  </si>
  <si>
    <t>28614006.AR</t>
  </si>
  <si>
    <t>Trubka ochranná plyn d 110 x 4,2 x 6000 mm PEHD</t>
  </si>
  <si>
    <t>156</t>
  </si>
  <si>
    <t>10,36*1,015</t>
  </si>
  <si>
    <t>79</t>
  </si>
  <si>
    <t>230193003R00</t>
  </si>
  <si>
    <t>Nasunutí potrubní sekce do chráničky DN 100</t>
  </si>
  <si>
    <t>158</t>
  </si>
  <si>
    <t>10,36</t>
  </si>
  <si>
    <t>230194003R00</t>
  </si>
  <si>
    <t>Utěsnění chráničky manžetou DN 100</t>
  </si>
  <si>
    <t>160</t>
  </si>
  <si>
    <t>5*2</t>
  </si>
  <si>
    <t>81</t>
  </si>
  <si>
    <t>230220017R00</t>
  </si>
  <si>
    <t>Montáž čichačky na plynovod, DN 80</t>
  </si>
  <si>
    <t>162</t>
  </si>
  <si>
    <t>230220006R00</t>
  </si>
  <si>
    <t>Montáž litinového poklopu - plynovod</t>
  </si>
  <si>
    <t>164</t>
  </si>
  <si>
    <t>83</t>
  </si>
  <si>
    <t>42291407R</t>
  </si>
  <si>
    <t>Poklop litinový typ 530 - ventilový, plyn</t>
  </si>
  <si>
    <t>166</t>
  </si>
  <si>
    <t>SO301/2 - kanal. stoka C</t>
  </si>
  <si>
    <t>1*8</t>
  </si>
  <si>
    <t>SW-výpočet:
stoka C: pro š.1,2 m - stan.: 0,0000-0,01889; ro H.3 do hl. 1,1 m
(odečet konstrulce vozovky zahrnut ve výpočtu)</t>
  </si>
  <si>
    <t>26,32</t>
  </si>
  <si>
    <t>26,32*0,25</t>
  </si>
  <si>
    <t>SW-výpočet:
stoka C: pro š.1,2 m - stan.: 0,0000-0,01889; pro H.4 do hl. 1,1-1,8 m</t>
  </si>
  <si>
    <t>stoka C:</t>
  </si>
  <si>
    <t>19,36</t>
  </si>
  <si>
    <t>19,36*0,25</t>
  </si>
  <si>
    <t>SW-výpočet:
stoka C-stan. km: 0,0000-0,01889: pažení příl. do hl. 2,0 m</t>
  </si>
  <si>
    <t>57,16</t>
  </si>
  <si>
    <t>SW-výpočet:
stoka C-stan. km: 0,0000-0,01889: pažení příl. do hl. 2,0 - 4,0 m</t>
  </si>
  <si>
    <t>13,09</t>
  </si>
  <si>
    <t>SW:
stokla C pro hl. do 2,5 m - stan.: 0,0000 - 0,1889
(Hor. 1 - 4)</t>
  </si>
  <si>
    <t>45,68*0,5</t>
  </si>
  <si>
    <t xml:space="preserve">Přesun výkopku z mezideponie ke zpětnému  zásypu rýh</t>
  </si>
  <si>
    <t>(45,68-(2,27+12,47+3,35+1,47))*2</t>
  </si>
  <si>
    <t>26,13</t>
  </si>
  <si>
    <t>45,68-19,55</t>
  </si>
  <si>
    <t>přesun výkopku na skládku Beňovy (15 km)</t>
  </si>
  <si>
    <t>45,68-26,13</t>
  </si>
  <si>
    <t>19,55*14</t>
  </si>
  <si>
    <t>skládkovné dle ceníku za r. 2018</t>
  </si>
  <si>
    <t>19,55*1,7</t>
  </si>
  <si>
    <t>12,57</t>
  </si>
  <si>
    <t>130001101R00</t>
  </si>
  <si>
    <t>Příplatek za ztížené hloubení v blízkosti vedení</t>
  </si>
  <si>
    <t>1*1,8*1,5*1,0</t>
  </si>
  <si>
    <t>SW (tl. 0,1 m, š. 0,8 m, stan.: 0,000-0,01889)</t>
  </si>
  <si>
    <t>2,27</t>
  </si>
  <si>
    <t>12,57*1,7*1,03</t>
  </si>
  <si>
    <t>Desky podkladní pod potrubí z betonu C 12/15</t>
  </si>
  <si>
    <t>1*1,4*1,4*0,15</t>
  </si>
  <si>
    <t>(1,4*0,15)*4*1</t>
  </si>
  <si>
    <t>18,89-(2*0,5)</t>
  </si>
  <si>
    <t>Trubka kanalizační PVC SN12 DN 300/6000, hladká, vícevrstvá s hrdlem, v do 15 m/s</t>
  </si>
  <si>
    <t>17,89/6*1,015</t>
  </si>
  <si>
    <t>Dno šachet z betonu C 25/30, tl. nad 20 cm</t>
  </si>
  <si>
    <t>Stěny šachet z betonu C 25/30, tl. nad 20 cm</t>
  </si>
  <si>
    <t>18,89</t>
  </si>
  <si>
    <t>rozdělení zkoušených úseků: 6</t>
  </si>
  <si>
    <t>(3,14*0,62)*1</t>
  </si>
  <si>
    <t>(18,89)*1,03</t>
  </si>
  <si>
    <t>0,06785+25,31886+9,42714+0,06005</t>
  </si>
  <si>
    <t>1,82</t>
  </si>
  <si>
    <t>1,82*1,015</t>
  </si>
  <si>
    <t>SO301/3 - kanal. stoka D</t>
  </si>
  <si>
    <t>9*8</t>
  </si>
  <si>
    <t>8*3</t>
  </si>
  <si>
    <t>SW-výpočet:
stoka D: pro š.1,4 m - stan.: 0,0000-0,07232; pro š. 1,2 m stan.: 0,07232+0,27907; pro H.3 do hl. 1,2 m</t>
  </si>
  <si>
    <t>stoka D:</t>
  </si>
  <si>
    <t>436,55</t>
  </si>
  <si>
    <t>odečet (potrubí DN300):</t>
  </si>
  <si>
    <t>-(230,44+27,32)</t>
  </si>
  <si>
    <t>206,115*0,5</t>
  </si>
  <si>
    <t>SW-výpočet:
stoka D: pro š.1,4 m - stan.: 0,0000-0,07232; š.1,2 m - stan.: 0,07232 - 0,27807; H.4 od hl. 1,1 -1,9 m</t>
  </si>
  <si>
    <t>158,39</t>
  </si>
  <si>
    <t>158,39*0,5</t>
  </si>
  <si>
    <t>SW-výpočet:
stoka D - stan. km: 0,0000-0,27907; pažení příl. do hl. 2,0 m</t>
  </si>
  <si>
    <t>805,13</t>
  </si>
  <si>
    <t>SW:
stoka D-stan.-km: 0,0000 - 0,27907; pažení příl. do hl. 2-4 m</t>
  </si>
  <si>
    <t>100,27</t>
  </si>
  <si>
    <t xml:space="preserve">SW:
JK: pro hl. do 4  m - stan.: 0,0000- 0,24915
JK1: pro hl. do 4 m - stan.: 0,0000 - 0,01741</t>
  </si>
  <si>
    <t>SW:
stoka D: pro hl. do 2,5 m - stan.: 0,0000 - 0,27907 (Hor. 1 - 4)</t>
  </si>
  <si>
    <t>594,94*0,5</t>
  </si>
  <si>
    <t>-231,93*0,5</t>
  </si>
  <si>
    <t>161101102R00</t>
  </si>
  <si>
    <t>Svislé přemístění výkopku z hor.1-4 do 4,0 m</t>
  </si>
  <si>
    <t>SW:
stoka D: pro hl. 2,5 - 4,0 m - stan.: 0,0000 - 0,27907 (Hor. 1 - 4)</t>
  </si>
  <si>
    <t>5,57*0,55</t>
  </si>
  <si>
    <t>(594,94-(34,81+217,03+16,48+44,03))-230,435</t>
  </si>
  <si>
    <t>(594,94-(34,81+217,03+16,48+44,03))</t>
  </si>
  <si>
    <t>594,94-(34,81+217,03+16,48+44,03)</t>
  </si>
  <si>
    <t>594,94-312,35</t>
  </si>
  <si>
    <t>vodorovná přeprava na skládku Beňovy (15 km)</t>
  </si>
  <si>
    <t>594,94-(27,32+282,59)</t>
  </si>
  <si>
    <t>285,03*14</t>
  </si>
  <si>
    <t>285,03*1,7</t>
  </si>
  <si>
    <t>SW-výpočet:
stoka D: stan. km: 0,0000-0,27907;, přo š. 1,2 - 1,4 m, do h.0,3 m nad vrchol potrubí</t>
  </si>
  <si>
    <t>217,03</t>
  </si>
  <si>
    <t>2*(1,8*1,5*2,0)</t>
  </si>
  <si>
    <t>SW-výpočet:
stoka D: stan. km: 0,0000 - 0,27807; tl.min. 0,1 m</t>
  </si>
  <si>
    <t>34,81</t>
  </si>
  <si>
    <t>217,03*1,7*1,03</t>
  </si>
  <si>
    <t>7*1,4*1,4*0,15</t>
  </si>
  <si>
    <t>(1,4*0,15)*4*7</t>
  </si>
  <si>
    <t>205,75</t>
  </si>
  <si>
    <t>odečet (šachty DN1000):</t>
  </si>
  <si>
    <t>-(1,0*4+2*0,5)</t>
  </si>
  <si>
    <t>72,32</t>
  </si>
  <si>
    <t>-(0,5*2+1*1)</t>
  </si>
  <si>
    <t>Trubka kanalizační PVC SN 12 DN 400/6000, hladká, vícevrstvá s hrdlem, vmax. do 15 m/s</t>
  </si>
  <si>
    <t>200,75/6*1,015</t>
  </si>
  <si>
    <t>Trubka kanalizační PVC SN 12 DN 500/6000, hladká, vícevrstvá s hrdlem, vmax. do 15 m/s</t>
  </si>
  <si>
    <t>70,32/6*1,015</t>
  </si>
  <si>
    <t>286506142R</t>
  </si>
  <si>
    <t>Odbočka kanaliz. PVC SDR 34 DN 500/150/45°, hladká, s hrdlem, červenohnědá</t>
  </si>
  <si>
    <t>59224368.A</t>
  </si>
  <si>
    <t>ŠJ6 - ŠJ10</t>
  </si>
  <si>
    <t>dno:</t>
  </si>
  <si>
    <t>(2,1*2,1*0,3)</t>
  </si>
  <si>
    <t>stěny+strop:</t>
  </si>
  <si>
    <t>(2,1*2,1*0,2)*2+(1,7*2,1*0,2)*2+(1,7*0,35*0,2)*2+(1,0*0,35*0,2)*2</t>
  </si>
  <si>
    <t>napoj. otvory:</t>
  </si>
  <si>
    <t>-(3,14*0,5*0,5*0,2)*2</t>
  </si>
  <si>
    <t>(1,5*1,5*0,1)+(1,8*1,5*0,1)*4</t>
  </si>
  <si>
    <t>-(3,14*0,5*0,5*0,1)*2</t>
  </si>
  <si>
    <t>(2,1*2,4*4)</t>
  </si>
  <si>
    <t>8+1</t>
  </si>
  <si>
    <t>úsek ŠJ5 - ŠJ8
stan.: 0,0913-2492
úsek ŠJ5-ŠJ10
stan. 0,0000-0,0174</t>
  </si>
  <si>
    <t>278,07</t>
  </si>
  <si>
    <t>(3,14*1,2)*2</t>
  </si>
  <si>
    <t>(72,32+205,75)*1,03</t>
  </si>
  <si>
    <t>stávající BT DN300:</t>
  </si>
  <si>
    <t>((278,07-9,58)*0,8*1,2)</t>
  </si>
  <si>
    <t>odečet (potrubí BT DN300):</t>
  </si>
  <si>
    <t>-(3,14*0,18*0,18)*(278,07-9,58)</t>
  </si>
  <si>
    <t>230,43*0,25</t>
  </si>
  <si>
    <t>230,34*0,5</t>
  </si>
  <si>
    <t>230,435</t>
  </si>
  <si>
    <t>(278,07-9,58)</t>
  </si>
  <si>
    <t>(278,07-9,58)*0,2</t>
  </si>
  <si>
    <t>53,698*21</t>
  </si>
  <si>
    <t>53,698</t>
  </si>
  <si>
    <t>1,26059+424,60234+38,81129+0,13036</t>
  </si>
  <si>
    <t>1,82+2,18</t>
  </si>
  <si>
    <t>4*1,015</t>
  </si>
  <si>
    <t>2+2</t>
  </si>
  <si>
    <t>1+1</t>
  </si>
  <si>
    <t>SO301/4 - kanal. stoky E1, E2, F</t>
  </si>
  <si>
    <t>81 - Potrubí z trub betonových (stoka E, oprava)</t>
  </si>
  <si>
    <t>9 - Ostatní konstrukce, bourání trubních kanálů, zásyp rýh</t>
  </si>
  <si>
    <t>stoka E1:</t>
  </si>
  <si>
    <t>2*8</t>
  </si>
  <si>
    <t>stoka E2:</t>
  </si>
  <si>
    <t>3*8</t>
  </si>
  <si>
    <t>stoka F:</t>
  </si>
  <si>
    <t>2*3</t>
  </si>
  <si>
    <t>1*3</t>
  </si>
  <si>
    <t>SW - výpočet:
stoka E1: pro š. 1,25 m - stan.: 0,0000-0,05433
stoka E2: pro š. 1,25 m - stan.: 0,0000 - 0,04256
stoka F: pro š. 1,25 m - stan.: 0,0000 - 0,01245
(pro H.3 do hl. 1,2 m)</t>
  </si>
  <si>
    <t>60,74</t>
  </si>
  <si>
    <t>51,39</t>
  </si>
  <si>
    <t>bourání stoky (0,000-0,01220):</t>
  </si>
  <si>
    <t>-(12,2*1,0*1,5)</t>
  </si>
  <si>
    <t>20,51</t>
  </si>
  <si>
    <t>bourání stoky (0,000-0,0092):</t>
  </si>
  <si>
    <t>-(9,2*1,0*2,1)*0,6</t>
  </si>
  <si>
    <t>60,74*0,5</t>
  </si>
  <si>
    <t>33,09*0,5</t>
  </si>
  <si>
    <t>8,92*0,5</t>
  </si>
  <si>
    <t>SW - výpočet:
stoka E1: pro š. 1,25 m - stan.: 0,0000-0,05433
stoka E2: pro š. 1,25 m - stan.: 0,0000 - 0,04256
stoka F: pro š. 1,25 m - stan.: 0,0000 - 0,01245
(pro H.4 nad hl. 1,2 m)</t>
  </si>
  <si>
    <t>58,67</t>
  </si>
  <si>
    <t>39,21</t>
  </si>
  <si>
    <t>26,75-((9,2*1,0*2,1)*0,4)</t>
  </si>
  <si>
    <t>58,67*0,5</t>
  </si>
  <si>
    <t>39,21*0,5</t>
  </si>
  <si>
    <t>19,02*0,5</t>
  </si>
  <si>
    <t>stoka E1 - stan. km. 0,0000-0,0354,33, příl. pažení do hl. 2,0 m
stoka E2 - stan. km. 0,0000-0,0, příl. pažení do hl. 2,0 m
stoka F - stan. km. 0,0000-0,0, příl. pažení do hl. 2,0 m</t>
  </si>
  <si>
    <t>66,79</t>
  </si>
  <si>
    <t>110,42</t>
  </si>
  <si>
    <t>SW-výpočet:
stoka E1 - stan. km. 0,0000-0,0354,33, příl. pažení od 2,0-4,0 m
stoka E2 - stan. km. 0,0000-0,0, příl. pažení od 2,0-4,0 m
stoka F - stan. km. 0,0000-0,0354,33, příl. pažení od 2,0-4,0 m</t>
  </si>
  <si>
    <t>147,63</t>
  </si>
  <si>
    <t>48,93</t>
  </si>
  <si>
    <t>61,69</t>
  </si>
  <si>
    <t>SW - výpočet:
stoka E1: pro hl. do 2,5 m - stan.: 0,0000-0,05433
stoka E2: pro hl. do 2,5 m - stan.: 0,0000 - 0,04256
stoka F: pro hl. do 2,5 m - stan.: 0,0000 - 0,01245
(Hor. 1 - 4)</t>
  </si>
  <si>
    <t>119,41*0,5</t>
  </si>
  <si>
    <t>90,60*0,5</t>
  </si>
  <si>
    <t>-(12,2*1,0*1,5)*0,5</t>
  </si>
  <si>
    <t>23,51*0,5</t>
  </si>
  <si>
    <t>bourání stoky (0,000-0,0076):</t>
  </si>
  <si>
    <t>-(9,2*1,0*2,1)*0,5</t>
  </si>
  <si>
    <t>SW - výpočet:
stoka E1: pro hl. 2,5 - 4,0 m - stan.: 0,0000-0,05433
stoka E2: pro hl. 2,5 - 4,0 m - stan.: 0,0000 - 0,04256
stoka F: pro hl. 2,5 - 4,0 m - stan.: 0,0000 - 0,01245
(Hor. 1 - 4)</t>
  </si>
  <si>
    <t>23,75*0,5</t>
  </si>
  <si>
    <t>(119,41-(6,79+37,53+7,09+4,23))*2</t>
  </si>
  <si>
    <t>(90,60-(5,11+28,09+3,87+3,32))*2</t>
  </si>
  <si>
    <t>(47,26-(1,49+9,03+7,59+1,72))*2</t>
  </si>
  <si>
    <t>119,41-55,64</t>
  </si>
  <si>
    <t>90,60-40,39</t>
  </si>
  <si>
    <t>47,26-(19,83+17,66)</t>
  </si>
  <si>
    <t>119,41-(6,79+37,53+7,09+4,23)</t>
  </si>
  <si>
    <t>47,26-19,83</t>
  </si>
  <si>
    <t>vodorovný přesun zeminy na skládku Beňovy (15 km)</t>
  </si>
  <si>
    <t>119,41-(119,41-(6,79+37,53+7,09+4,23))</t>
  </si>
  <si>
    <t>90,60-(90,60-(5,11+28,09+3,87+3,32))</t>
  </si>
  <si>
    <t>47,26-(47,26-(1,49+9,03+7,59+1,72))</t>
  </si>
  <si>
    <t>55,64*14</t>
  </si>
  <si>
    <t>40,39*14</t>
  </si>
  <si>
    <t>19,83*14</t>
  </si>
  <si>
    <t>přesun na skládku zeminy (skládkovné dle ceníku za r. 2021)</t>
  </si>
  <si>
    <t>55,64*1,7</t>
  </si>
  <si>
    <t>40,39*1,7</t>
  </si>
  <si>
    <t>19,83*1,7</t>
  </si>
  <si>
    <t>37,53</t>
  </si>
  <si>
    <t>28,09</t>
  </si>
  <si>
    <t>9,03</t>
  </si>
  <si>
    <t>1*2*1,5*1,0</t>
  </si>
  <si>
    <t>2*2*1,5*1,0</t>
  </si>
  <si>
    <t>SW (tl. 0,1 m, š. 1,25 m) - vžýpočet:
stoka E1: stan.: 0,0000-0,05433
stoka E2: stan.: 0,0000 - 0,04256
stoka F: stan.: 0,0000 - 0,01245</t>
  </si>
  <si>
    <t>6,79</t>
  </si>
  <si>
    <t>5,11</t>
  </si>
  <si>
    <t>1,49</t>
  </si>
  <si>
    <t>37,53*1,7*1,03</t>
  </si>
  <si>
    <t>28,09*1,7*1,03</t>
  </si>
  <si>
    <t>9,03*1,7*1,03</t>
  </si>
  <si>
    <t>(3*1,4*1,4*0,15)+(1,8*1,8*0,15*1)</t>
  </si>
  <si>
    <t>(2*1,4*1,4*0,15)+(1,8*1,8*0,015*1)</t>
  </si>
  <si>
    <t>1,8*1,8*0,15*2</t>
  </si>
  <si>
    <t>(1,4*0,15*4)*3+(1,8*0,15*4)*1</t>
  </si>
  <si>
    <t>(1,4*0,15*4)*2+(1,8*0,15*4)*1</t>
  </si>
  <si>
    <t>(1,8*0,15*4)*2</t>
  </si>
  <si>
    <t>54,33-(0,5*2+1,0*2)</t>
  </si>
  <si>
    <t>42,56-(0,5*2+1,0*1)</t>
  </si>
  <si>
    <t>12,45-(0,5*2+1*1)</t>
  </si>
  <si>
    <t>Trubka kanalizační PVC SN 12 DN 300/6000, hladká, s hrdlem, červenohnědá, v do 15 m/s</t>
  </si>
  <si>
    <t>51,33/6*1,015</t>
  </si>
  <si>
    <t>40,56/6*1,015</t>
  </si>
  <si>
    <t>Trubka kanalizační PVC SN 12 DN 400/6000, hladká, s hrdlem, červenohnědá, v do 15 m/s</t>
  </si>
  <si>
    <t>(10,45/6)*1,015</t>
  </si>
  <si>
    <t>stoak E1:</t>
  </si>
  <si>
    <t>59224174.AR</t>
  </si>
  <si>
    <t>Prstenec vyrovnávací TBW-Q 625/40/120</t>
  </si>
  <si>
    <t>59224176R</t>
  </si>
  <si>
    <t>Prstenec vyrovnávací TBW-Q 625/80/120</t>
  </si>
  <si>
    <t>1,1*1,0*0,1*4</t>
  </si>
  <si>
    <t>(1,6*1,4*4)</t>
  </si>
  <si>
    <t>(3,14*0,72)*2</t>
  </si>
  <si>
    <t>(3,14*0,52)*2</t>
  </si>
  <si>
    <t>2+4</t>
  </si>
  <si>
    <t>2+3</t>
  </si>
  <si>
    <t xml:space="preserve">úseky kanalizačmních stok:
stoka E1:  stan.: 0,0000-0,05433
stoka E2:  stan.: 0,0000 - 0,04256
stoka F:  stan.: 0,0000 - 0,01245</t>
  </si>
  <si>
    <t>54,33</t>
  </si>
  <si>
    <t>42,56</t>
  </si>
  <si>
    <t>12,45</t>
  </si>
  <si>
    <t>rozdělení zkoušených úseků: 3</t>
  </si>
  <si>
    <t>54,33*1,03</t>
  </si>
  <si>
    <t>42,56*1,03</t>
  </si>
  <si>
    <t>12,45*1,03</t>
  </si>
  <si>
    <t>Potrubí z trub betonových (stoka E, oprava)</t>
  </si>
  <si>
    <t>stávající potrubí BT DN600: L: 6 m; š.: 1,4 m; pr. h.:2,4 m)</t>
  </si>
  <si>
    <t>stoka E:</t>
  </si>
  <si>
    <t>6*1,4*2,4</t>
  </si>
  <si>
    <t>20,16*0,5</t>
  </si>
  <si>
    <t>20,16*2</t>
  </si>
  <si>
    <t>151101102R00.1</t>
  </si>
  <si>
    <t>6*2,4*2</t>
  </si>
  <si>
    <t>28,8</t>
  </si>
  <si>
    <t>20,18</t>
  </si>
  <si>
    <t>2*(3,14*0,72)</t>
  </si>
  <si>
    <t>451541111R00</t>
  </si>
  <si>
    <t>Lože pod potrubí ze štěrkodrtě 0 - 63 mm (sanace)</t>
  </si>
  <si>
    <t>sanace zákl. spáry:</t>
  </si>
  <si>
    <t>4*0,2*1,2</t>
  </si>
  <si>
    <t>811441111R00</t>
  </si>
  <si>
    <t>Montáž potrubí z trub beton. s polodrážkou DN 600</t>
  </si>
  <si>
    <t>59223119R</t>
  </si>
  <si>
    <t>Trouba betonová hrdlová TBH-Q 60/200</t>
  </si>
  <si>
    <t>4/2*1,015</t>
  </si>
  <si>
    <t>Ostatní konstrukce, bourání trubních kanálů, zásyp rýh</t>
  </si>
  <si>
    <t>132201212R00.2</t>
  </si>
  <si>
    <t>stávající BT DN300 (stoka E2):</t>
  </si>
  <si>
    <t>(12,2*1,0*1,5)-(12,2*3,14*0,18*0,18)</t>
  </si>
  <si>
    <t>stávající BT DN400 (stoka F):</t>
  </si>
  <si>
    <t>(9,2*1,0*2,1)-(9,2*3,14*0,24*0,24)</t>
  </si>
  <si>
    <t>17,06*0,5</t>
  </si>
  <si>
    <t>17,66*0,5</t>
  </si>
  <si>
    <t>17,06+17,66</t>
  </si>
  <si>
    <t>17,06</t>
  </si>
  <si>
    <t>17,66</t>
  </si>
  <si>
    <t>12,2</t>
  </si>
  <si>
    <t>9,2</t>
  </si>
  <si>
    <t>12,20*0,2</t>
  </si>
  <si>
    <t>9,2*0,29</t>
  </si>
  <si>
    <t>4,0*0,68</t>
  </si>
  <si>
    <t>7,828*20</t>
  </si>
  <si>
    <t>7,828</t>
  </si>
  <si>
    <t>998274101R00</t>
  </si>
  <si>
    <t>Přesun hmot, trubní vedení betonové, otevř. výkop</t>
  </si>
  <si>
    <t>4,63569</t>
  </si>
  <si>
    <t>0,63334+153,35138+35,78825+0,06005</t>
  </si>
  <si>
    <t>168</t>
  </si>
  <si>
    <t>85</t>
  </si>
  <si>
    <t>170</t>
  </si>
  <si>
    <t>172</t>
  </si>
  <si>
    <t>87</t>
  </si>
  <si>
    <t>174</t>
  </si>
  <si>
    <t>1*2</t>
  </si>
  <si>
    <t>176</t>
  </si>
  <si>
    <t>89</t>
  </si>
  <si>
    <t>178</t>
  </si>
  <si>
    <t>180</t>
  </si>
  <si>
    <t>SO301/5 - siln. příkopy I., II., III. (vsak.)</t>
  </si>
  <si>
    <t>91 - Doplňující práce na komunikaci</t>
  </si>
  <si>
    <t>napojení do kanalizační šachty</t>
  </si>
  <si>
    <t>příkop II.:</t>
  </si>
  <si>
    <t>2,2*0,8*1,2</t>
  </si>
  <si>
    <t>propustky (čela):</t>
  </si>
  <si>
    <t>4*(1,6*0,6*1,2)</t>
  </si>
  <si>
    <t>Přípl.za lepivost,hloubení rýh 200cm,hor.3,STROJNĚ</t>
  </si>
  <si>
    <t>2,11*0,25</t>
  </si>
  <si>
    <t>4,608*0,25</t>
  </si>
  <si>
    <t>122201102R00</t>
  </si>
  <si>
    <t>Odkopávky nezapažené v hor. 3 do 1000 m3</t>
  </si>
  <si>
    <t>(((1,6+0,3)*0,5)*0,8)*77,51</t>
  </si>
  <si>
    <t>58,91*0,5</t>
  </si>
  <si>
    <t>6,72*0,5</t>
  </si>
  <si>
    <t>162401101R00</t>
  </si>
  <si>
    <t>Vodorovné přemístění výkopku z hor.1-4 do 1500 m</t>
  </si>
  <si>
    <t>mezideponie (zpětné použití)</t>
  </si>
  <si>
    <t>58,9076</t>
  </si>
  <si>
    <t>2,11+1,23+4,608</t>
  </si>
  <si>
    <t>171201101R00</t>
  </si>
  <si>
    <t>Uložení sypaniny do násypů nezhutněných</t>
  </si>
  <si>
    <t>66,86</t>
  </si>
  <si>
    <t>182101101R00</t>
  </si>
  <si>
    <t>Svahování v zářezech v hor. 1 - 4</t>
  </si>
  <si>
    <t>příkop I.:</t>
  </si>
  <si>
    <t>63,88*1,85*2-23,44</t>
  </si>
  <si>
    <t>77,51*1,2*2-25,95</t>
  </si>
  <si>
    <t>příkop III.:</t>
  </si>
  <si>
    <t>(22,25+16,77+45,74)*0,8*2</t>
  </si>
  <si>
    <t>182301121R00</t>
  </si>
  <si>
    <t>Rozprostření ornice, svah, tl. do 10 cm, do 500 m2</t>
  </si>
  <si>
    <t>508,495</t>
  </si>
  <si>
    <t>180401212R00</t>
  </si>
  <si>
    <t>Založení trávníku lučního výsevem ve svahu do 1:2</t>
  </si>
  <si>
    <t>2,2*0,8*1,2-(0,5*0,8*2,2)</t>
  </si>
  <si>
    <t>2,20*0,5*0,8</t>
  </si>
  <si>
    <t>-(3,14*0,11*0,11*2,2)</t>
  </si>
  <si>
    <t>938902105R00</t>
  </si>
  <si>
    <t>Čištění příkopů nezp.š.nad 40cm,objem do 0,30 m3/m</t>
  </si>
  <si>
    <t>vsakovací příkop I.:</t>
  </si>
  <si>
    <t>22,25+16,77+45,74</t>
  </si>
  <si>
    <t>Lože pod potrubí z kameniva těženého 0 - 4 mm, kraj Středočeský</t>
  </si>
  <si>
    <t>SW:
stoka C4, C4-1: pro š.1,35 m, h. 0,1 m</t>
  </si>
  <si>
    <t>2,2*0,1*0,8</t>
  </si>
  <si>
    <t>583414054R</t>
  </si>
  <si>
    <t xml:space="preserve">Kamenivo drcené frakce  4/8  B</t>
  </si>
  <si>
    <t>0,789*1,7*1,03</t>
  </si>
  <si>
    <t>452218010R00</t>
  </si>
  <si>
    <t>Zajišťovací práh z uprav. lom. kamene, na sucho</t>
  </si>
  <si>
    <t>7*0,65</t>
  </si>
  <si>
    <t>vsakovací příkop II.:</t>
  </si>
  <si>
    <t>9*0,65</t>
  </si>
  <si>
    <t>451538112R00</t>
  </si>
  <si>
    <t>Dno rýhy zpevněné štěrkem drceným tl. do 20 cm</t>
  </si>
  <si>
    <t xml:space="preserve">vsakovací  příkop II.:</t>
  </si>
  <si>
    <t>77,51 - (9*1,1)</t>
  </si>
  <si>
    <t xml:space="preserve">vsakovací  příkop I.:</t>
  </si>
  <si>
    <t>63,88 - (7*1,1)+9,04</t>
  </si>
  <si>
    <t>Vpusti kanal. horské z betonu C 12/15,vel.1200/600</t>
  </si>
  <si>
    <t>vsak.příkop I.:</t>
  </si>
  <si>
    <t>vsak. příkop II.:</t>
  </si>
  <si>
    <t>vsak. příkop III.:</t>
  </si>
  <si>
    <t>1+1+1</t>
  </si>
  <si>
    <t>871353121R00</t>
  </si>
  <si>
    <t>Montáž trub z plastu, gumový kroužek, DN 200</t>
  </si>
  <si>
    <t>2,2</t>
  </si>
  <si>
    <t>Osazení betonových dílců šachet do 0,5 t, (horská vpusť)</t>
  </si>
  <si>
    <t>286111911R</t>
  </si>
  <si>
    <t>Trubka kanalizační PVC SN 12 DN 200/1000, hladká, s hrdlem, červenohnědá</t>
  </si>
  <si>
    <t>2,2/1*1,015</t>
  </si>
  <si>
    <t>230170015R00</t>
  </si>
  <si>
    <t>Zkouška těsnosti potrubí, DN 250 - 350</t>
  </si>
  <si>
    <t>892855116R00</t>
  </si>
  <si>
    <t>Kontrola kanalizace TV kamerou nad 500 m</t>
  </si>
  <si>
    <t>91</t>
  </si>
  <si>
    <t>Doplňující práce na komunikaci</t>
  </si>
  <si>
    <t>919511111R00</t>
  </si>
  <si>
    <t>Zřízení propustku z trub betonových/ŽB DN 30 cm</t>
  </si>
  <si>
    <t>6+6,3</t>
  </si>
  <si>
    <t>919311112R00</t>
  </si>
  <si>
    <t>Čelo propustku z betonu prostého C8/10</t>
  </si>
  <si>
    <t>4*(1,4*0,3*1,2)</t>
  </si>
  <si>
    <t>-(4*3,14*0,18*0,18*0,3)</t>
  </si>
  <si>
    <t>919535555R00</t>
  </si>
  <si>
    <t>Obetonování trub propustku betonem prostým C 8/10</t>
  </si>
  <si>
    <t>12,23*0,2</t>
  </si>
  <si>
    <t>59222407.AR</t>
  </si>
  <si>
    <t xml:space="preserve">Trouba železobet hrdlová TZH-Q  300/2500 integro</t>
  </si>
  <si>
    <t>12,3/2,5*1,015</t>
  </si>
  <si>
    <t>52,11317+0,01587</t>
  </si>
  <si>
    <t>998225111R00</t>
  </si>
  <si>
    <t>Přesun hmot, pozemní komunikace, kryt živičný</t>
  </si>
  <si>
    <t>21,46328</t>
  </si>
  <si>
    <t>SO301/6 - revizní šachty (osazení)</t>
  </si>
  <si>
    <t>93 - Dokončovací práce inž.staveb</t>
  </si>
  <si>
    <t>SW:
stoka C4-stan.: 0,0000-0,01717; š. 1,35 m, H3: hl. 0,4 -2,6 m
stoka C4-1-stan.: 0,0000-0,00866; š. 1,35 m, H3: hl. 0,4- 2,6 m</t>
  </si>
  <si>
    <t>Š19-Š21:</t>
  </si>
  <si>
    <t>(2,0*2,0*1,8)*3</t>
  </si>
  <si>
    <t>21,60*0,25</t>
  </si>
  <si>
    <t>21,60*0,5</t>
  </si>
  <si>
    <t>(2*2,1*4)*3</t>
  </si>
  <si>
    <t>50,4</t>
  </si>
  <si>
    <t>21,60</t>
  </si>
  <si>
    <t>(21,60-(3,14*0,62*0,62*2,1)*3)</t>
  </si>
  <si>
    <t>(3,14*0,62*0,62*2,1)*3</t>
  </si>
  <si>
    <t>2*2*0,6</t>
  </si>
  <si>
    <t>59224150R</t>
  </si>
  <si>
    <t>59224172R</t>
  </si>
  <si>
    <t>Skruž přechodová TBR-Q 625/600/120/SPK (SLK)</t>
  </si>
  <si>
    <t>(1,6*1,6*0,3)*3</t>
  </si>
  <si>
    <t>((1,6*1,1*0,2)*2+(1,2*1,1*0,2)*2)*3</t>
  </si>
  <si>
    <t>-((3,14*0,34*0,34*0,2*2))*3</t>
  </si>
  <si>
    <t>(1,1*1,1*0,1*4)*3</t>
  </si>
  <si>
    <t>(1,6*1,4*4)*3</t>
  </si>
  <si>
    <t>-(3,14*0,34*0,34*2)*3</t>
  </si>
  <si>
    <t>59224373.AR</t>
  </si>
  <si>
    <t>Poklop D 400, litinový, s odvětráním</t>
  </si>
  <si>
    <t>93</t>
  </si>
  <si>
    <t>Dokončovací práce inž.staveb</t>
  </si>
  <si>
    <t>181301101R00</t>
  </si>
  <si>
    <t>Rozprostření ornice, rovina, tl. do 10 cm do 500m2</t>
  </si>
  <si>
    <t>(2*2-(3,14*0,3*0,3))*3</t>
  </si>
  <si>
    <t>460620006RT1</t>
  </si>
  <si>
    <t>Osetí povrchu trávou, včetně dodávky osiva</t>
  </si>
  <si>
    <t>11,15</t>
  </si>
  <si>
    <t>0,0499+21,26636+0,00022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</si>
</sst>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06-2022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Chodská Lhota - III/1921a III/1923, dešťová kanaliace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Chodská Lhota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17. 9. 2022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Obec Chodská Lhota, Chodská Lhota 83, 345 06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ROUND(SUM(AG95:AG100),2)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ROUND(SUM(AS95:AS100),2)</f>
        <v>0</v>
      </c>
      <c r="AT94" s="114">
        <f>ROUND(SUM(AV94:AW94),2)</f>
        <v>0</v>
      </c>
      <c r="AU94" s="115">
        <f>ROUND(SUM(AU95:AU100),5)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ROUND(SUM(AZ95:AZ100),2)</f>
        <v>0</v>
      </c>
      <c r="BA94" s="114">
        <f>ROUND(SUM(BA95:BA100),2)</f>
        <v>0</v>
      </c>
      <c r="BB94" s="114">
        <f>ROUND(SUM(BB95:BB100),2)</f>
        <v>0</v>
      </c>
      <c r="BC94" s="114">
        <f>ROUND(SUM(BC95:BC100),2)</f>
        <v>0</v>
      </c>
      <c r="BD94" s="116">
        <f>ROUND(SUM(BD95:BD100),2)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16.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'SO301-1 - kanal. stoka A, B'!J30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'SO301-1 - kanal. stoka A, B'!P122</f>
        <v>0</v>
      </c>
      <c r="AV95" s="128">
        <f>'SO301-1 - kanal. stoka A, B'!J33</f>
        <v>0</v>
      </c>
      <c r="AW95" s="128">
        <f>'SO301-1 - kanal. stoka A, B'!J34</f>
        <v>0</v>
      </c>
      <c r="AX95" s="128">
        <f>'SO301-1 - kanal. stoka A, B'!J35</f>
        <v>0</v>
      </c>
      <c r="AY95" s="128">
        <f>'SO301-1 - kanal. stoka A, B'!J36</f>
        <v>0</v>
      </c>
      <c r="AZ95" s="128">
        <f>'SO301-1 - kanal. stoka A, B'!F33</f>
        <v>0</v>
      </c>
      <c r="BA95" s="128">
        <f>'SO301-1 - kanal. stoka A, B'!F34</f>
        <v>0</v>
      </c>
      <c r="BB95" s="128">
        <f>'SO301-1 - kanal. stoka A, B'!F35</f>
        <v>0</v>
      </c>
      <c r="BC95" s="128">
        <f>'SO301-1 - kanal. stoka A, B'!F36</f>
        <v>0</v>
      </c>
      <c r="BD95" s="130">
        <f>'SO301-1 - kanal. stoka A, B'!F37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16.5" customHeight="1">
      <c r="A96" s="119" t="s">
        <v>79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'SO301-2 - kanal. stoka C'!J30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27">
        <v>0</v>
      </c>
      <c r="AT96" s="128">
        <f>ROUND(SUM(AV96:AW96),2)</f>
        <v>0</v>
      </c>
      <c r="AU96" s="129">
        <f>'SO301-2 - kanal. stoka C'!P121</f>
        <v>0</v>
      </c>
      <c r="AV96" s="128">
        <f>'SO301-2 - kanal. stoka C'!J33</f>
        <v>0</v>
      </c>
      <c r="AW96" s="128">
        <f>'SO301-2 - kanal. stoka C'!J34</f>
        <v>0</v>
      </c>
      <c r="AX96" s="128">
        <f>'SO301-2 - kanal. stoka C'!J35</f>
        <v>0</v>
      </c>
      <c r="AY96" s="128">
        <f>'SO301-2 - kanal. stoka C'!J36</f>
        <v>0</v>
      </c>
      <c r="AZ96" s="128">
        <f>'SO301-2 - kanal. stoka C'!F33</f>
        <v>0</v>
      </c>
      <c r="BA96" s="128">
        <f>'SO301-2 - kanal. stoka C'!F34</f>
        <v>0</v>
      </c>
      <c r="BB96" s="128">
        <f>'SO301-2 - kanal. stoka C'!F35</f>
        <v>0</v>
      </c>
      <c r="BC96" s="128">
        <f>'SO301-2 - kanal. stoka C'!F36</f>
        <v>0</v>
      </c>
      <c r="BD96" s="130">
        <f>'SO301-2 - kanal. stoka C'!F37</f>
        <v>0</v>
      </c>
      <c r="BE96" s="7"/>
      <c r="BT96" s="131" t="s">
        <v>83</v>
      </c>
      <c r="BV96" s="131" t="s">
        <v>77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7" customFormat="1" ht="16.5" customHeight="1">
      <c r="A97" s="119" t="s">
        <v>79</v>
      </c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'SO301-3 - kanal. stoka D'!J30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82</v>
      </c>
      <c r="AR97" s="126"/>
      <c r="AS97" s="127">
        <v>0</v>
      </c>
      <c r="AT97" s="128">
        <f>ROUND(SUM(AV97:AW97),2)</f>
        <v>0</v>
      </c>
      <c r="AU97" s="129">
        <f>'SO301-3 - kanal. stoka D'!P122</f>
        <v>0</v>
      </c>
      <c r="AV97" s="128">
        <f>'SO301-3 - kanal. stoka D'!J33</f>
        <v>0</v>
      </c>
      <c r="AW97" s="128">
        <f>'SO301-3 - kanal. stoka D'!J34</f>
        <v>0</v>
      </c>
      <c r="AX97" s="128">
        <f>'SO301-3 - kanal. stoka D'!J35</f>
        <v>0</v>
      </c>
      <c r="AY97" s="128">
        <f>'SO301-3 - kanal. stoka D'!J36</f>
        <v>0</v>
      </c>
      <c r="AZ97" s="128">
        <f>'SO301-3 - kanal. stoka D'!F33</f>
        <v>0</v>
      </c>
      <c r="BA97" s="128">
        <f>'SO301-3 - kanal. stoka D'!F34</f>
        <v>0</v>
      </c>
      <c r="BB97" s="128">
        <f>'SO301-3 - kanal. stoka D'!F35</f>
        <v>0</v>
      </c>
      <c r="BC97" s="128">
        <f>'SO301-3 - kanal. stoka D'!F36</f>
        <v>0</v>
      </c>
      <c r="BD97" s="130">
        <f>'SO301-3 - kanal. stoka D'!F37</f>
        <v>0</v>
      </c>
      <c r="BE97" s="7"/>
      <c r="BT97" s="131" t="s">
        <v>83</v>
      </c>
      <c r="BV97" s="131" t="s">
        <v>77</v>
      </c>
      <c r="BW97" s="131" t="s">
        <v>91</v>
      </c>
      <c r="BX97" s="131" t="s">
        <v>5</v>
      </c>
      <c r="CL97" s="131" t="s">
        <v>1</v>
      </c>
      <c r="CM97" s="131" t="s">
        <v>85</v>
      </c>
    </row>
    <row r="98" s="7" customFormat="1" ht="16.5" customHeight="1">
      <c r="A98" s="119" t="s">
        <v>79</v>
      </c>
      <c r="B98" s="120"/>
      <c r="C98" s="121"/>
      <c r="D98" s="122" t="s">
        <v>92</v>
      </c>
      <c r="E98" s="122"/>
      <c r="F98" s="122"/>
      <c r="G98" s="122"/>
      <c r="H98" s="122"/>
      <c r="I98" s="123"/>
      <c r="J98" s="122" t="s">
        <v>93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'SO301-4 - kanal. stoky E1...'!J30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82</v>
      </c>
      <c r="AR98" s="126"/>
      <c r="AS98" s="127">
        <v>0</v>
      </c>
      <c r="AT98" s="128">
        <f>ROUND(SUM(AV98:AW98),2)</f>
        <v>0</v>
      </c>
      <c r="AU98" s="129">
        <f>'SO301-4 - kanal. stoky E1...'!P123</f>
        <v>0</v>
      </c>
      <c r="AV98" s="128">
        <f>'SO301-4 - kanal. stoky E1...'!J33</f>
        <v>0</v>
      </c>
      <c r="AW98" s="128">
        <f>'SO301-4 - kanal. stoky E1...'!J34</f>
        <v>0</v>
      </c>
      <c r="AX98" s="128">
        <f>'SO301-4 - kanal. stoky E1...'!J35</f>
        <v>0</v>
      </c>
      <c r="AY98" s="128">
        <f>'SO301-4 - kanal. stoky E1...'!J36</f>
        <v>0</v>
      </c>
      <c r="AZ98" s="128">
        <f>'SO301-4 - kanal. stoky E1...'!F33</f>
        <v>0</v>
      </c>
      <c r="BA98" s="128">
        <f>'SO301-4 - kanal. stoky E1...'!F34</f>
        <v>0</v>
      </c>
      <c r="BB98" s="128">
        <f>'SO301-4 - kanal. stoky E1...'!F35</f>
        <v>0</v>
      </c>
      <c r="BC98" s="128">
        <f>'SO301-4 - kanal. stoky E1...'!F36</f>
        <v>0</v>
      </c>
      <c r="BD98" s="130">
        <f>'SO301-4 - kanal. stoky E1...'!F37</f>
        <v>0</v>
      </c>
      <c r="BE98" s="7"/>
      <c r="BT98" s="131" t="s">
        <v>83</v>
      </c>
      <c r="BV98" s="131" t="s">
        <v>77</v>
      </c>
      <c r="BW98" s="131" t="s">
        <v>94</v>
      </c>
      <c r="BX98" s="131" t="s">
        <v>5</v>
      </c>
      <c r="CL98" s="131" t="s">
        <v>1</v>
      </c>
      <c r="CM98" s="131" t="s">
        <v>85</v>
      </c>
    </row>
    <row r="99" s="7" customFormat="1" ht="16.5" customHeight="1">
      <c r="A99" s="119" t="s">
        <v>79</v>
      </c>
      <c r="B99" s="120"/>
      <c r="C99" s="121"/>
      <c r="D99" s="122" t="s">
        <v>95</v>
      </c>
      <c r="E99" s="122"/>
      <c r="F99" s="122"/>
      <c r="G99" s="122"/>
      <c r="H99" s="122"/>
      <c r="I99" s="123"/>
      <c r="J99" s="122" t="s">
        <v>96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'SO301-5 - siln. příkopy I...'!J30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82</v>
      </c>
      <c r="AR99" s="126"/>
      <c r="AS99" s="127">
        <v>0</v>
      </c>
      <c r="AT99" s="128">
        <f>ROUND(SUM(AV99:AW99),2)</f>
        <v>0</v>
      </c>
      <c r="AU99" s="129">
        <f>'SO301-5 - siln. příkopy I...'!P121</f>
        <v>0</v>
      </c>
      <c r="AV99" s="128">
        <f>'SO301-5 - siln. příkopy I...'!J33</f>
        <v>0</v>
      </c>
      <c r="AW99" s="128">
        <f>'SO301-5 - siln. příkopy I...'!J34</f>
        <v>0</v>
      </c>
      <c r="AX99" s="128">
        <f>'SO301-5 - siln. příkopy I...'!J35</f>
        <v>0</v>
      </c>
      <c r="AY99" s="128">
        <f>'SO301-5 - siln. příkopy I...'!J36</f>
        <v>0</v>
      </c>
      <c r="AZ99" s="128">
        <f>'SO301-5 - siln. příkopy I...'!F33</f>
        <v>0</v>
      </c>
      <c r="BA99" s="128">
        <f>'SO301-5 - siln. příkopy I...'!F34</f>
        <v>0</v>
      </c>
      <c r="BB99" s="128">
        <f>'SO301-5 - siln. příkopy I...'!F35</f>
        <v>0</v>
      </c>
      <c r="BC99" s="128">
        <f>'SO301-5 - siln. příkopy I...'!F36</f>
        <v>0</v>
      </c>
      <c r="BD99" s="130">
        <f>'SO301-5 - siln. příkopy I...'!F37</f>
        <v>0</v>
      </c>
      <c r="BE99" s="7"/>
      <c r="BT99" s="131" t="s">
        <v>83</v>
      </c>
      <c r="BV99" s="131" t="s">
        <v>77</v>
      </c>
      <c r="BW99" s="131" t="s">
        <v>97</v>
      </c>
      <c r="BX99" s="131" t="s">
        <v>5</v>
      </c>
      <c r="CL99" s="131" t="s">
        <v>1</v>
      </c>
      <c r="CM99" s="131" t="s">
        <v>85</v>
      </c>
    </row>
    <row r="100" s="7" customFormat="1" ht="16.5" customHeight="1">
      <c r="A100" s="119" t="s">
        <v>79</v>
      </c>
      <c r="B100" s="120"/>
      <c r="C100" s="121"/>
      <c r="D100" s="122" t="s">
        <v>98</v>
      </c>
      <c r="E100" s="122"/>
      <c r="F100" s="122"/>
      <c r="G100" s="122"/>
      <c r="H100" s="122"/>
      <c r="I100" s="123"/>
      <c r="J100" s="122" t="s">
        <v>99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'SO301-6 - revizní šachty 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82</v>
      </c>
      <c r="AR100" s="126"/>
      <c r="AS100" s="132">
        <v>0</v>
      </c>
      <c r="AT100" s="133">
        <f>ROUND(SUM(AV100:AW100),2)</f>
        <v>0</v>
      </c>
      <c r="AU100" s="134">
        <f>'SO301-6 - revizní šachty ...'!P120</f>
        <v>0</v>
      </c>
      <c r="AV100" s="133">
        <f>'SO301-6 - revizní šachty ...'!J33</f>
        <v>0</v>
      </c>
      <c r="AW100" s="133">
        <f>'SO301-6 - revizní šachty ...'!J34</f>
        <v>0</v>
      </c>
      <c r="AX100" s="133">
        <f>'SO301-6 - revizní šachty ...'!J35</f>
        <v>0</v>
      </c>
      <c r="AY100" s="133">
        <f>'SO301-6 - revizní šachty ...'!J36</f>
        <v>0</v>
      </c>
      <c r="AZ100" s="133">
        <f>'SO301-6 - revizní šachty ...'!F33</f>
        <v>0</v>
      </c>
      <c r="BA100" s="133">
        <f>'SO301-6 - revizní šachty ...'!F34</f>
        <v>0</v>
      </c>
      <c r="BB100" s="133">
        <f>'SO301-6 - revizní šachty ...'!F35</f>
        <v>0</v>
      </c>
      <c r="BC100" s="133">
        <f>'SO301-6 - revizní šachty ...'!F36</f>
        <v>0</v>
      </c>
      <c r="BD100" s="135">
        <f>'SO301-6 - revizní šachty ...'!F37</f>
        <v>0</v>
      </c>
      <c r="BE100" s="7"/>
      <c r="BT100" s="131" t="s">
        <v>83</v>
      </c>
      <c r="BV100" s="131" t="s">
        <v>77</v>
      </c>
      <c r="BW100" s="131" t="s">
        <v>100</v>
      </c>
      <c r="BX100" s="131" t="s">
        <v>5</v>
      </c>
      <c r="CL100" s="131" t="s">
        <v>1</v>
      </c>
      <c r="CM100" s="131" t="s">
        <v>85</v>
      </c>
    </row>
    <row r="101" s="2" customFormat="1" ht="30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</sheetData>
  <sheetProtection sheet="1" formatColumns="0" formatRows="0" objects="1" scenarios="1" spinCount="100000" saltValue="DXw/VgN2u3AyR5XAZjHGTY6jvCL6Y3O73dEbODIIoJ9uYuyey5TA3SAjR3qsFXCPiPOK9rguYY1QBDbDQU/lrQ==" hashValue="0Zldrst1nZDYkwozmrMVQH0pw3fgHIYKzz5fVo/lg3qxVL2BXPjdo/JWZYzCKvxYyqqtSHpa7ugRrAGODkZnvg==" algorithmName="SHA-512" password="CC35"/>
  <mergeCells count="62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301-1 - kanal. stoka A, B'!C2" display="/"/>
    <hyperlink ref="A96" location="'SO301-2 - kanal. stoka C'!C2" display="/"/>
    <hyperlink ref="A97" location="'SO301-3 - kanal. stoka D'!C2" display="/"/>
    <hyperlink ref="A98" location="'SO301-4 - kanal. stoky E1...'!C2" display="/"/>
    <hyperlink ref="A99" location="'SO301-5 - siln. příkopy I...'!C2" display="/"/>
    <hyperlink ref="A100" location="'SO301-6 - revizní šachty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Chodská Lhota - III/1921a III/1923, dešťová kanaliace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31</v>
      </c>
      <c r="G12" s="38"/>
      <c r="H12" s="38"/>
      <c r="I12" s="140" t="s">
        <v>22</v>
      </c>
      <c r="J12" s="144" t="str">
        <f>'Rekapitulace stavby'!AN8</f>
        <v>17. 9. 2022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Obec Chodská Lhota, Chodská Lhota 83, 345 06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ROUND((SUM(BE122:BE603)),  2)</f>
        <v>0</v>
      </c>
      <c r="G33" s="38"/>
      <c r="H33" s="38"/>
      <c r="I33" s="155">
        <v>0.20999999999999999</v>
      </c>
      <c r="J33" s="154">
        <f>ROUND(((SUM(BE122:BE603))*I33),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ROUND((SUM(BF122:BF603)),  2)</f>
        <v>0</v>
      </c>
      <c r="G34" s="38"/>
      <c r="H34" s="38"/>
      <c r="I34" s="155">
        <v>0.14999999999999999</v>
      </c>
      <c r="J34" s="154">
        <f>ROUND(((SUM(BF122:BF603))*I34),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ROUND((SUM(BG122:BG603)),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ROUND((SUM(BH122:BH603)),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ROUND((SUM(BI122:BI603)),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Chodská Lhota - III/1921a III/1923, dešťová kanaliace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SO301/1 - kanal. stoka A, B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17. 9. 2022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Obec Chodská Lhota, Chodská Lhota 83, 345 06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110</v>
      </c>
      <c r="E98" s="182"/>
      <c r="F98" s="182"/>
      <c r="G98" s="182"/>
      <c r="H98" s="182"/>
      <c r="I98" s="182"/>
      <c r="J98" s="183">
        <f>J257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111</v>
      </c>
      <c r="E99" s="182"/>
      <c r="F99" s="182"/>
      <c r="G99" s="182"/>
      <c r="H99" s="182"/>
      <c r="I99" s="182"/>
      <c r="J99" s="183">
        <f>J286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112</v>
      </c>
      <c r="E100" s="182"/>
      <c r="F100" s="182"/>
      <c r="G100" s="182"/>
      <c r="H100" s="182"/>
      <c r="I100" s="182"/>
      <c r="J100" s="183">
        <f>J518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113</v>
      </c>
      <c r="E101" s="182"/>
      <c r="F101" s="182"/>
      <c r="G101" s="182"/>
      <c r="H101" s="182"/>
      <c r="I101" s="182"/>
      <c r="J101" s="183">
        <f>J569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9"/>
      <c r="C102" s="180"/>
      <c r="D102" s="181" t="s">
        <v>114</v>
      </c>
      <c r="E102" s="182"/>
      <c r="F102" s="182"/>
      <c r="G102" s="182"/>
      <c r="H102" s="182"/>
      <c r="I102" s="182"/>
      <c r="J102" s="183">
        <f>J575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115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Chodská Lhota - III/1921a III/1923, dešťová kanaliace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102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SO301/1 - kanal. stoka A, B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17. 9. 2022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Obec Chodská Lhota, Chodská Lhota 83, 345 06</v>
      </c>
      <c r="G118" s="40"/>
      <c r="H118" s="40"/>
      <c r="I118" s="32" t="s">
        <v>30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33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0" customFormat="1" ht="29.28" customHeight="1">
      <c r="A121" s="185"/>
      <c r="B121" s="186"/>
      <c r="C121" s="187" t="s">
        <v>116</v>
      </c>
      <c r="D121" s="188" t="s">
        <v>60</v>
      </c>
      <c r="E121" s="188" t="s">
        <v>56</v>
      </c>
      <c r="F121" s="188" t="s">
        <v>57</v>
      </c>
      <c r="G121" s="188" t="s">
        <v>117</v>
      </c>
      <c r="H121" s="188" t="s">
        <v>118</v>
      </c>
      <c r="I121" s="188" t="s">
        <v>119</v>
      </c>
      <c r="J121" s="188" t="s">
        <v>106</v>
      </c>
      <c r="K121" s="189" t="s">
        <v>120</v>
      </c>
      <c r="L121" s="190"/>
      <c r="M121" s="100" t="s">
        <v>1</v>
      </c>
      <c r="N121" s="101" t="s">
        <v>39</v>
      </c>
      <c r="O121" s="101" t="s">
        <v>121</v>
      </c>
      <c r="P121" s="101" t="s">
        <v>122</v>
      </c>
      <c r="Q121" s="101" t="s">
        <v>123</v>
      </c>
      <c r="R121" s="101" t="s">
        <v>124</v>
      </c>
      <c r="S121" s="101" t="s">
        <v>125</v>
      </c>
      <c r="T121" s="102" t="s">
        <v>126</v>
      </c>
      <c r="U121" s="185"/>
      <c r="V121" s="185"/>
      <c r="W121" s="185"/>
      <c r="X121" s="185"/>
      <c r="Y121" s="185"/>
      <c r="Z121" s="185"/>
      <c r="AA121" s="185"/>
      <c r="AB121" s="185"/>
      <c r="AC121" s="185"/>
      <c r="AD121" s="185"/>
      <c r="AE121" s="185"/>
    </row>
    <row r="122" s="2" customFormat="1" ht="22.8" customHeight="1">
      <c r="A122" s="38"/>
      <c r="B122" s="39"/>
      <c r="C122" s="107" t="s">
        <v>127</v>
      </c>
      <c r="D122" s="40"/>
      <c r="E122" s="40"/>
      <c r="F122" s="40"/>
      <c r="G122" s="40"/>
      <c r="H122" s="40"/>
      <c r="I122" s="40"/>
      <c r="J122" s="191">
        <f>BK122</f>
        <v>0</v>
      </c>
      <c r="K122" s="40"/>
      <c r="L122" s="44"/>
      <c r="M122" s="103"/>
      <c r="N122" s="192"/>
      <c r="O122" s="104"/>
      <c r="P122" s="193">
        <f>P123+P257+P286+P518+P569+P575</f>
        <v>0</v>
      </c>
      <c r="Q122" s="104"/>
      <c r="R122" s="193">
        <f>R123+R257+R286+R518+R569+R575</f>
        <v>0</v>
      </c>
      <c r="S122" s="104"/>
      <c r="T122" s="194">
        <f>T123+T257+T286+T518+T569+T575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74</v>
      </c>
      <c r="AU122" s="17" t="s">
        <v>108</v>
      </c>
      <c r="BK122" s="195">
        <f>BK123+BK257+BK286+BK518+BK569+BK575</f>
        <v>0</v>
      </c>
    </row>
    <row r="123" s="11" customFormat="1" ht="25.92" customHeight="1">
      <c r="A123" s="11"/>
      <c r="B123" s="196"/>
      <c r="C123" s="197"/>
      <c r="D123" s="198" t="s">
        <v>74</v>
      </c>
      <c r="E123" s="199" t="s">
        <v>83</v>
      </c>
      <c r="F123" s="199" t="s">
        <v>128</v>
      </c>
      <c r="G123" s="197"/>
      <c r="H123" s="197"/>
      <c r="I123" s="200"/>
      <c r="J123" s="201">
        <f>BK123</f>
        <v>0</v>
      </c>
      <c r="K123" s="197"/>
      <c r="L123" s="202"/>
      <c r="M123" s="203"/>
      <c r="N123" s="204"/>
      <c r="O123" s="204"/>
      <c r="P123" s="205">
        <f>SUM(P124:P256)</f>
        <v>0</v>
      </c>
      <c r="Q123" s="204"/>
      <c r="R123" s="205">
        <f>SUM(R124:R256)</f>
        <v>0</v>
      </c>
      <c r="S123" s="204"/>
      <c r="T123" s="206">
        <f>SUM(T124:T256)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7" t="s">
        <v>83</v>
      </c>
      <c r="AT123" s="208" t="s">
        <v>74</v>
      </c>
      <c r="AU123" s="208" t="s">
        <v>75</v>
      </c>
      <c r="AY123" s="207" t="s">
        <v>129</v>
      </c>
      <c r="BK123" s="209">
        <f>SUM(BK124:BK256)</f>
        <v>0</v>
      </c>
    </row>
    <row r="124" s="2" customFormat="1" ht="16.5" customHeight="1">
      <c r="A124" s="38"/>
      <c r="B124" s="39"/>
      <c r="C124" s="210" t="s">
        <v>83</v>
      </c>
      <c r="D124" s="210" t="s">
        <v>130</v>
      </c>
      <c r="E124" s="211" t="s">
        <v>131</v>
      </c>
      <c r="F124" s="212" t="s">
        <v>132</v>
      </c>
      <c r="G124" s="213" t="s">
        <v>133</v>
      </c>
      <c r="H124" s="214">
        <v>96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40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134</v>
      </c>
      <c r="AT124" s="221" t="s">
        <v>130</v>
      </c>
      <c r="AU124" s="221" t="s">
        <v>83</v>
      </c>
      <c r="AY124" s="17" t="s">
        <v>129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83</v>
      </c>
      <c r="BK124" s="222">
        <f>ROUND(I124*H124,2)</f>
        <v>0</v>
      </c>
      <c r="BL124" s="17" t="s">
        <v>134</v>
      </c>
      <c r="BM124" s="221" t="s">
        <v>85</v>
      </c>
    </row>
    <row r="125" s="2" customFormat="1">
      <c r="A125" s="38"/>
      <c r="B125" s="39"/>
      <c r="C125" s="40"/>
      <c r="D125" s="223" t="s">
        <v>135</v>
      </c>
      <c r="E125" s="40"/>
      <c r="F125" s="224" t="s">
        <v>132</v>
      </c>
      <c r="G125" s="40"/>
      <c r="H125" s="40"/>
      <c r="I125" s="225"/>
      <c r="J125" s="40"/>
      <c r="K125" s="40"/>
      <c r="L125" s="44"/>
      <c r="M125" s="226"/>
      <c r="N125" s="227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135</v>
      </c>
      <c r="AU125" s="17" t="s">
        <v>83</v>
      </c>
    </row>
    <row r="126" s="12" customFormat="1">
      <c r="A126" s="12"/>
      <c r="B126" s="228"/>
      <c r="C126" s="229"/>
      <c r="D126" s="223" t="s">
        <v>136</v>
      </c>
      <c r="E126" s="230" t="s">
        <v>1</v>
      </c>
      <c r="F126" s="231" t="s">
        <v>137</v>
      </c>
      <c r="G126" s="229"/>
      <c r="H126" s="232">
        <v>96</v>
      </c>
      <c r="I126" s="233"/>
      <c r="J126" s="229"/>
      <c r="K126" s="229"/>
      <c r="L126" s="234"/>
      <c r="M126" s="235"/>
      <c r="N126" s="236"/>
      <c r="O126" s="236"/>
      <c r="P126" s="236"/>
      <c r="Q126" s="236"/>
      <c r="R126" s="236"/>
      <c r="S126" s="236"/>
      <c r="T126" s="237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38" t="s">
        <v>136</v>
      </c>
      <c r="AU126" s="238" t="s">
        <v>83</v>
      </c>
      <c r="AV126" s="12" t="s">
        <v>85</v>
      </c>
      <c r="AW126" s="12" t="s">
        <v>32</v>
      </c>
      <c r="AX126" s="12" t="s">
        <v>75</v>
      </c>
      <c r="AY126" s="238" t="s">
        <v>129</v>
      </c>
    </row>
    <row r="127" s="13" customFormat="1">
      <c r="A127" s="13"/>
      <c r="B127" s="239"/>
      <c r="C127" s="240"/>
      <c r="D127" s="223" t="s">
        <v>136</v>
      </c>
      <c r="E127" s="241" t="s">
        <v>1</v>
      </c>
      <c r="F127" s="242" t="s">
        <v>138</v>
      </c>
      <c r="G127" s="240"/>
      <c r="H127" s="243">
        <v>96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9" t="s">
        <v>136</v>
      </c>
      <c r="AU127" s="249" t="s">
        <v>83</v>
      </c>
      <c r="AV127" s="13" t="s">
        <v>134</v>
      </c>
      <c r="AW127" s="13" t="s">
        <v>32</v>
      </c>
      <c r="AX127" s="13" t="s">
        <v>83</v>
      </c>
      <c r="AY127" s="249" t="s">
        <v>129</v>
      </c>
    </row>
    <row r="128" s="2" customFormat="1" ht="21.75" customHeight="1">
      <c r="A128" s="38"/>
      <c r="B128" s="39"/>
      <c r="C128" s="210" t="s">
        <v>85</v>
      </c>
      <c r="D128" s="210" t="s">
        <v>130</v>
      </c>
      <c r="E128" s="211" t="s">
        <v>139</v>
      </c>
      <c r="F128" s="212" t="s">
        <v>140</v>
      </c>
      <c r="G128" s="213" t="s">
        <v>141</v>
      </c>
      <c r="H128" s="214">
        <v>36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40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134</v>
      </c>
      <c r="AT128" s="221" t="s">
        <v>130</v>
      </c>
      <c r="AU128" s="221" t="s">
        <v>83</v>
      </c>
      <c r="AY128" s="17" t="s">
        <v>129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83</v>
      </c>
      <c r="BK128" s="222">
        <f>ROUND(I128*H128,2)</f>
        <v>0</v>
      </c>
      <c r="BL128" s="17" t="s">
        <v>134</v>
      </c>
      <c r="BM128" s="221" t="s">
        <v>134</v>
      </c>
    </row>
    <row r="129" s="2" customFormat="1">
      <c r="A129" s="38"/>
      <c r="B129" s="39"/>
      <c r="C129" s="40"/>
      <c r="D129" s="223" t="s">
        <v>135</v>
      </c>
      <c r="E129" s="40"/>
      <c r="F129" s="224" t="s">
        <v>140</v>
      </c>
      <c r="G129" s="40"/>
      <c r="H129" s="40"/>
      <c r="I129" s="225"/>
      <c r="J129" s="40"/>
      <c r="K129" s="40"/>
      <c r="L129" s="44"/>
      <c r="M129" s="226"/>
      <c r="N129" s="22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135</v>
      </c>
      <c r="AU129" s="17" t="s">
        <v>83</v>
      </c>
    </row>
    <row r="130" s="12" customFormat="1">
      <c r="A130" s="12"/>
      <c r="B130" s="228"/>
      <c r="C130" s="229"/>
      <c r="D130" s="223" t="s">
        <v>136</v>
      </c>
      <c r="E130" s="230" t="s">
        <v>1</v>
      </c>
      <c r="F130" s="231" t="s">
        <v>142</v>
      </c>
      <c r="G130" s="229"/>
      <c r="H130" s="232">
        <v>36</v>
      </c>
      <c r="I130" s="233"/>
      <c r="J130" s="229"/>
      <c r="K130" s="229"/>
      <c r="L130" s="234"/>
      <c r="M130" s="235"/>
      <c r="N130" s="236"/>
      <c r="O130" s="236"/>
      <c r="P130" s="236"/>
      <c r="Q130" s="236"/>
      <c r="R130" s="236"/>
      <c r="S130" s="236"/>
      <c r="T130" s="237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38" t="s">
        <v>136</v>
      </c>
      <c r="AU130" s="238" t="s">
        <v>83</v>
      </c>
      <c r="AV130" s="12" t="s">
        <v>85</v>
      </c>
      <c r="AW130" s="12" t="s">
        <v>32</v>
      </c>
      <c r="AX130" s="12" t="s">
        <v>75</v>
      </c>
      <c r="AY130" s="238" t="s">
        <v>129</v>
      </c>
    </row>
    <row r="131" s="13" customFormat="1">
      <c r="A131" s="13"/>
      <c r="B131" s="239"/>
      <c r="C131" s="240"/>
      <c r="D131" s="223" t="s">
        <v>136</v>
      </c>
      <c r="E131" s="241" t="s">
        <v>1</v>
      </c>
      <c r="F131" s="242" t="s">
        <v>138</v>
      </c>
      <c r="G131" s="240"/>
      <c r="H131" s="243">
        <v>36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136</v>
      </c>
      <c r="AU131" s="249" t="s">
        <v>83</v>
      </c>
      <c r="AV131" s="13" t="s">
        <v>134</v>
      </c>
      <c r="AW131" s="13" t="s">
        <v>32</v>
      </c>
      <c r="AX131" s="13" t="s">
        <v>83</v>
      </c>
      <c r="AY131" s="249" t="s">
        <v>129</v>
      </c>
    </row>
    <row r="132" s="2" customFormat="1" ht="21.75" customHeight="1">
      <c r="A132" s="38"/>
      <c r="B132" s="39"/>
      <c r="C132" s="210" t="s">
        <v>143</v>
      </c>
      <c r="D132" s="210" t="s">
        <v>130</v>
      </c>
      <c r="E132" s="211" t="s">
        <v>144</v>
      </c>
      <c r="F132" s="212" t="s">
        <v>145</v>
      </c>
      <c r="G132" s="213" t="s">
        <v>146</v>
      </c>
      <c r="H132" s="214">
        <v>204.34899999999999</v>
      </c>
      <c r="I132" s="215"/>
      <c r="J132" s="216">
        <f>ROUND(I132*H132,2)</f>
        <v>0</v>
      </c>
      <c r="K132" s="212" t="s">
        <v>1</v>
      </c>
      <c r="L132" s="44"/>
      <c r="M132" s="217" t="s">
        <v>1</v>
      </c>
      <c r="N132" s="218" t="s">
        <v>40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134</v>
      </c>
      <c r="AT132" s="221" t="s">
        <v>130</v>
      </c>
      <c r="AU132" s="221" t="s">
        <v>83</v>
      </c>
      <c r="AY132" s="17" t="s">
        <v>129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83</v>
      </c>
      <c r="BK132" s="222">
        <f>ROUND(I132*H132,2)</f>
        <v>0</v>
      </c>
      <c r="BL132" s="17" t="s">
        <v>134</v>
      </c>
      <c r="BM132" s="221" t="s">
        <v>147</v>
      </c>
    </row>
    <row r="133" s="2" customFormat="1">
      <c r="A133" s="38"/>
      <c r="B133" s="39"/>
      <c r="C133" s="40"/>
      <c r="D133" s="223" t="s">
        <v>135</v>
      </c>
      <c r="E133" s="40"/>
      <c r="F133" s="224" t="s">
        <v>148</v>
      </c>
      <c r="G133" s="40"/>
      <c r="H133" s="40"/>
      <c r="I133" s="225"/>
      <c r="J133" s="40"/>
      <c r="K133" s="40"/>
      <c r="L133" s="44"/>
      <c r="M133" s="226"/>
      <c r="N133" s="227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135</v>
      </c>
      <c r="AU133" s="17" t="s">
        <v>83</v>
      </c>
    </row>
    <row r="134" s="14" customFormat="1">
      <c r="A134" s="14"/>
      <c r="B134" s="250"/>
      <c r="C134" s="251"/>
      <c r="D134" s="223" t="s">
        <v>136</v>
      </c>
      <c r="E134" s="252" t="s">
        <v>1</v>
      </c>
      <c r="F134" s="253" t="s">
        <v>149</v>
      </c>
      <c r="G134" s="251"/>
      <c r="H134" s="252" t="s">
        <v>1</v>
      </c>
      <c r="I134" s="254"/>
      <c r="J134" s="251"/>
      <c r="K134" s="251"/>
      <c r="L134" s="255"/>
      <c r="M134" s="256"/>
      <c r="N134" s="257"/>
      <c r="O134" s="257"/>
      <c r="P134" s="257"/>
      <c r="Q134" s="257"/>
      <c r="R134" s="257"/>
      <c r="S134" s="257"/>
      <c r="T134" s="25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9" t="s">
        <v>136</v>
      </c>
      <c r="AU134" s="259" t="s">
        <v>83</v>
      </c>
      <c r="AV134" s="14" t="s">
        <v>83</v>
      </c>
      <c r="AW134" s="14" t="s">
        <v>32</v>
      </c>
      <c r="AX134" s="14" t="s">
        <v>75</v>
      </c>
      <c r="AY134" s="259" t="s">
        <v>129</v>
      </c>
    </row>
    <row r="135" s="12" customFormat="1">
      <c r="A135" s="12"/>
      <c r="B135" s="228"/>
      <c r="C135" s="229"/>
      <c r="D135" s="223" t="s">
        <v>136</v>
      </c>
      <c r="E135" s="230" t="s">
        <v>1</v>
      </c>
      <c r="F135" s="231" t="s">
        <v>150</v>
      </c>
      <c r="G135" s="229"/>
      <c r="H135" s="232">
        <v>377.51999999999998</v>
      </c>
      <c r="I135" s="233"/>
      <c r="J135" s="229"/>
      <c r="K135" s="229"/>
      <c r="L135" s="234"/>
      <c r="M135" s="235"/>
      <c r="N135" s="236"/>
      <c r="O135" s="236"/>
      <c r="P135" s="236"/>
      <c r="Q135" s="236"/>
      <c r="R135" s="236"/>
      <c r="S135" s="236"/>
      <c r="T135" s="237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38" t="s">
        <v>136</v>
      </c>
      <c r="AU135" s="238" t="s">
        <v>83</v>
      </c>
      <c r="AV135" s="12" t="s">
        <v>85</v>
      </c>
      <c r="AW135" s="12" t="s">
        <v>32</v>
      </c>
      <c r="AX135" s="12" t="s">
        <v>75</v>
      </c>
      <c r="AY135" s="238" t="s">
        <v>129</v>
      </c>
    </row>
    <row r="136" s="14" customFormat="1">
      <c r="A136" s="14"/>
      <c r="B136" s="250"/>
      <c r="C136" s="251"/>
      <c r="D136" s="223" t="s">
        <v>136</v>
      </c>
      <c r="E136" s="252" t="s">
        <v>1</v>
      </c>
      <c r="F136" s="253" t="s">
        <v>151</v>
      </c>
      <c r="G136" s="251"/>
      <c r="H136" s="252" t="s">
        <v>1</v>
      </c>
      <c r="I136" s="254"/>
      <c r="J136" s="251"/>
      <c r="K136" s="251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136</v>
      </c>
      <c r="AU136" s="259" t="s">
        <v>83</v>
      </c>
      <c r="AV136" s="14" t="s">
        <v>83</v>
      </c>
      <c r="AW136" s="14" t="s">
        <v>32</v>
      </c>
      <c r="AX136" s="14" t="s">
        <v>75</v>
      </c>
      <c r="AY136" s="259" t="s">
        <v>129</v>
      </c>
    </row>
    <row r="137" s="12" customFormat="1">
      <c r="A137" s="12"/>
      <c r="B137" s="228"/>
      <c r="C137" s="229"/>
      <c r="D137" s="223" t="s">
        <v>136</v>
      </c>
      <c r="E137" s="230" t="s">
        <v>1</v>
      </c>
      <c r="F137" s="231" t="s">
        <v>152</v>
      </c>
      <c r="G137" s="229"/>
      <c r="H137" s="232">
        <v>-216.517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38" t="s">
        <v>136</v>
      </c>
      <c r="AU137" s="238" t="s">
        <v>83</v>
      </c>
      <c r="AV137" s="12" t="s">
        <v>85</v>
      </c>
      <c r="AW137" s="12" t="s">
        <v>32</v>
      </c>
      <c r="AX137" s="12" t="s">
        <v>75</v>
      </c>
      <c r="AY137" s="238" t="s">
        <v>129</v>
      </c>
    </row>
    <row r="138" s="15" customFormat="1">
      <c r="A138" s="15"/>
      <c r="B138" s="260"/>
      <c r="C138" s="261"/>
      <c r="D138" s="223" t="s">
        <v>136</v>
      </c>
      <c r="E138" s="262" t="s">
        <v>1</v>
      </c>
      <c r="F138" s="263" t="s">
        <v>153</v>
      </c>
      <c r="G138" s="261"/>
      <c r="H138" s="264">
        <v>161.00299999999999</v>
      </c>
      <c r="I138" s="265"/>
      <c r="J138" s="261"/>
      <c r="K138" s="261"/>
      <c r="L138" s="266"/>
      <c r="M138" s="267"/>
      <c r="N138" s="268"/>
      <c r="O138" s="268"/>
      <c r="P138" s="268"/>
      <c r="Q138" s="268"/>
      <c r="R138" s="268"/>
      <c r="S138" s="268"/>
      <c r="T138" s="269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0" t="s">
        <v>136</v>
      </c>
      <c r="AU138" s="270" t="s">
        <v>83</v>
      </c>
      <c r="AV138" s="15" t="s">
        <v>143</v>
      </c>
      <c r="AW138" s="15" t="s">
        <v>32</v>
      </c>
      <c r="AX138" s="15" t="s">
        <v>75</v>
      </c>
      <c r="AY138" s="270" t="s">
        <v>129</v>
      </c>
    </row>
    <row r="139" s="14" customFormat="1">
      <c r="A139" s="14"/>
      <c r="B139" s="250"/>
      <c r="C139" s="251"/>
      <c r="D139" s="223" t="s">
        <v>136</v>
      </c>
      <c r="E139" s="252" t="s">
        <v>1</v>
      </c>
      <c r="F139" s="253" t="s">
        <v>154</v>
      </c>
      <c r="G139" s="251"/>
      <c r="H139" s="252" t="s">
        <v>1</v>
      </c>
      <c r="I139" s="254"/>
      <c r="J139" s="251"/>
      <c r="K139" s="251"/>
      <c r="L139" s="255"/>
      <c r="M139" s="256"/>
      <c r="N139" s="257"/>
      <c r="O139" s="257"/>
      <c r="P139" s="257"/>
      <c r="Q139" s="257"/>
      <c r="R139" s="257"/>
      <c r="S139" s="257"/>
      <c r="T139" s="25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9" t="s">
        <v>136</v>
      </c>
      <c r="AU139" s="259" t="s">
        <v>83</v>
      </c>
      <c r="AV139" s="14" t="s">
        <v>83</v>
      </c>
      <c r="AW139" s="14" t="s">
        <v>32</v>
      </c>
      <c r="AX139" s="14" t="s">
        <v>75</v>
      </c>
      <c r="AY139" s="259" t="s">
        <v>129</v>
      </c>
    </row>
    <row r="140" s="12" customFormat="1">
      <c r="A140" s="12"/>
      <c r="B140" s="228"/>
      <c r="C140" s="229"/>
      <c r="D140" s="223" t="s">
        <v>136</v>
      </c>
      <c r="E140" s="230" t="s">
        <v>1</v>
      </c>
      <c r="F140" s="231" t="s">
        <v>155</v>
      </c>
      <c r="G140" s="229"/>
      <c r="H140" s="232">
        <v>173.77000000000001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7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38" t="s">
        <v>136</v>
      </c>
      <c r="AU140" s="238" t="s">
        <v>83</v>
      </c>
      <c r="AV140" s="12" t="s">
        <v>85</v>
      </c>
      <c r="AW140" s="12" t="s">
        <v>32</v>
      </c>
      <c r="AX140" s="12" t="s">
        <v>75</v>
      </c>
      <c r="AY140" s="238" t="s">
        <v>129</v>
      </c>
    </row>
    <row r="141" s="14" customFormat="1">
      <c r="A141" s="14"/>
      <c r="B141" s="250"/>
      <c r="C141" s="251"/>
      <c r="D141" s="223" t="s">
        <v>136</v>
      </c>
      <c r="E141" s="252" t="s">
        <v>1</v>
      </c>
      <c r="F141" s="253" t="s">
        <v>156</v>
      </c>
      <c r="G141" s="251"/>
      <c r="H141" s="252" t="s">
        <v>1</v>
      </c>
      <c r="I141" s="254"/>
      <c r="J141" s="251"/>
      <c r="K141" s="251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136</v>
      </c>
      <c r="AU141" s="259" t="s">
        <v>83</v>
      </c>
      <c r="AV141" s="14" t="s">
        <v>83</v>
      </c>
      <c r="AW141" s="14" t="s">
        <v>32</v>
      </c>
      <c r="AX141" s="14" t="s">
        <v>75</v>
      </c>
      <c r="AY141" s="259" t="s">
        <v>129</v>
      </c>
    </row>
    <row r="142" s="12" customFormat="1">
      <c r="A142" s="12"/>
      <c r="B142" s="228"/>
      <c r="C142" s="229"/>
      <c r="D142" s="223" t="s">
        <v>136</v>
      </c>
      <c r="E142" s="230" t="s">
        <v>1</v>
      </c>
      <c r="F142" s="231" t="s">
        <v>157</v>
      </c>
      <c r="G142" s="229"/>
      <c r="H142" s="232">
        <v>-130.42400000000001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38" t="s">
        <v>136</v>
      </c>
      <c r="AU142" s="238" t="s">
        <v>83</v>
      </c>
      <c r="AV142" s="12" t="s">
        <v>85</v>
      </c>
      <c r="AW142" s="12" t="s">
        <v>32</v>
      </c>
      <c r="AX142" s="12" t="s">
        <v>75</v>
      </c>
      <c r="AY142" s="238" t="s">
        <v>129</v>
      </c>
    </row>
    <row r="143" s="15" customFormat="1">
      <c r="A143" s="15"/>
      <c r="B143" s="260"/>
      <c r="C143" s="261"/>
      <c r="D143" s="223" t="s">
        <v>136</v>
      </c>
      <c r="E143" s="262" t="s">
        <v>1</v>
      </c>
      <c r="F143" s="263" t="s">
        <v>153</v>
      </c>
      <c r="G143" s="261"/>
      <c r="H143" s="264">
        <v>43.346000000000004</v>
      </c>
      <c r="I143" s="265"/>
      <c r="J143" s="261"/>
      <c r="K143" s="261"/>
      <c r="L143" s="266"/>
      <c r="M143" s="267"/>
      <c r="N143" s="268"/>
      <c r="O143" s="268"/>
      <c r="P143" s="268"/>
      <c r="Q143" s="268"/>
      <c r="R143" s="268"/>
      <c r="S143" s="268"/>
      <c r="T143" s="269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0" t="s">
        <v>136</v>
      </c>
      <c r="AU143" s="270" t="s">
        <v>83</v>
      </c>
      <c r="AV143" s="15" t="s">
        <v>143</v>
      </c>
      <c r="AW143" s="15" t="s">
        <v>32</v>
      </c>
      <c r="AX143" s="15" t="s">
        <v>75</v>
      </c>
      <c r="AY143" s="270" t="s">
        <v>129</v>
      </c>
    </row>
    <row r="144" s="13" customFormat="1">
      <c r="A144" s="13"/>
      <c r="B144" s="239"/>
      <c r="C144" s="240"/>
      <c r="D144" s="223" t="s">
        <v>136</v>
      </c>
      <c r="E144" s="241" t="s">
        <v>1</v>
      </c>
      <c r="F144" s="242" t="s">
        <v>138</v>
      </c>
      <c r="G144" s="240"/>
      <c r="H144" s="243">
        <v>204.34900000000002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136</v>
      </c>
      <c r="AU144" s="249" t="s">
        <v>83</v>
      </c>
      <c r="AV144" s="13" t="s">
        <v>134</v>
      </c>
      <c r="AW144" s="13" t="s">
        <v>32</v>
      </c>
      <c r="AX144" s="13" t="s">
        <v>83</v>
      </c>
      <c r="AY144" s="249" t="s">
        <v>129</v>
      </c>
    </row>
    <row r="145" s="2" customFormat="1" ht="21.75" customHeight="1">
      <c r="A145" s="38"/>
      <c r="B145" s="39"/>
      <c r="C145" s="210" t="s">
        <v>134</v>
      </c>
      <c r="D145" s="210" t="s">
        <v>130</v>
      </c>
      <c r="E145" s="211" t="s">
        <v>158</v>
      </c>
      <c r="F145" s="212" t="s">
        <v>159</v>
      </c>
      <c r="G145" s="213" t="s">
        <v>146</v>
      </c>
      <c r="H145" s="214">
        <v>51.853000000000002</v>
      </c>
      <c r="I145" s="215"/>
      <c r="J145" s="216">
        <f>ROUND(I145*H145,2)</f>
        <v>0</v>
      </c>
      <c r="K145" s="212" t="s">
        <v>1</v>
      </c>
      <c r="L145" s="44"/>
      <c r="M145" s="217" t="s">
        <v>1</v>
      </c>
      <c r="N145" s="218" t="s">
        <v>40</v>
      </c>
      <c r="O145" s="91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1" t="s">
        <v>134</v>
      </c>
      <c r="AT145" s="221" t="s">
        <v>130</v>
      </c>
      <c r="AU145" s="221" t="s">
        <v>83</v>
      </c>
      <c r="AY145" s="17" t="s">
        <v>129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83</v>
      </c>
      <c r="BK145" s="222">
        <f>ROUND(I145*H145,2)</f>
        <v>0</v>
      </c>
      <c r="BL145" s="17" t="s">
        <v>134</v>
      </c>
      <c r="BM145" s="221" t="s">
        <v>160</v>
      </c>
    </row>
    <row r="146" s="2" customFormat="1">
      <c r="A146" s="38"/>
      <c r="B146" s="39"/>
      <c r="C146" s="40"/>
      <c r="D146" s="223" t="s">
        <v>135</v>
      </c>
      <c r="E146" s="40"/>
      <c r="F146" s="224" t="s">
        <v>159</v>
      </c>
      <c r="G146" s="40"/>
      <c r="H146" s="40"/>
      <c r="I146" s="225"/>
      <c r="J146" s="40"/>
      <c r="K146" s="40"/>
      <c r="L146" s="44"/>
      <c r="M146" s="226"/>
      <c r="N146" s="227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135</v>
      </c>
      <c r="AU146" s="17" t="s">
        <v>83</v>
      </c>
    </row>
    <row r="147" s="12" customFormat="1">
      <c r="A147" s="12"/>
      <c r="B147" s="228"/>
      <c r="C147" s="229"/>
      <c r="D147" s="223" t="s">
        <v>136</v>
      </c>
      <c r="E147" s="230" t="s">
        <v>1</v>
      </c>
      <c r="F147" s="231" t="s">
        <v>161</v>
      </c>
      <c r="G147" s="229"/>
      <c r="H147" s="232">
        <v>41.015000000000001</v>
      </c>
      <c r="I147" s="233"/>
      <c r="J147" s="229"/>
      <c r="K147" s="229"/>
      <c r="L147" s="234"/>
      <c r="M147" s="235"/>
      <c r="N147" s="236"/>
      <c r="O147" s="236"/>
      <c r="P147" s="236"/>
      <c r="Q147" s="236"/>
      <c r="R147" s="236"/>
      <c r="S147" s="236"/>
      <c r="T147" s="237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38" t="s">
        <v>136</v>
      </c>
      <c r="AU147" s="238" t="s">
        <v>83</v>
      </c>
      <c r="AV147" s="12" t="s">
        <v>85</v>
      </c>
      <c r="AW147" s="12" t="s">
        <v>32</v>
      </c>
      <c r="AX147" s="12" t="s">
        <v>75</v>
      </c>
      <c r="AY147" s="238" t="s">
        <v>129</v>
      </c>
    </row>
    <row r="148" s="12" customFormat="1">
      <c r="A148" s="12"/>
      <c r="B148" s="228"/>
      <c r="C148" s="229"/>
      <c r="D148" s="223" t="s">
        <v>136</v>
      </c>
      <c r="E148" s="230" t="s">
        <v>1</v>
      </c>
      <c r="F148" s="231" t="s">
        <v>162</v>
      </c>
      <c r="G148" s="229"/>
      <c r="H148" s="232">
        <v>10.837999999999999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38" t="s">
        <v>136</v>
      </c>
      <c r="AU148" s="238" t="s">
        <v>83</v>
      </c>
      <c r="AV148" s="12" t="s">
        <v>85</v>
      </c>
      <c r="AW148" s="12" t="s">
        <v>32</v>
      </c>
      <c r="AX148" s="12" t="s">
        <v>75</v>
      </c>
      <c r="AY148" s="238" t="s">
        <v>129</v>
      </c>
    </row>
    <row r="149" s="13" customFormat="1">
      <c r="A149" s="13"/>
      <c r="B149" s="239"/>
      <c r="C149" s="240"/>
      <c r="D149" s="223" t="s">
        <v>136</v>
      </c>
      <c r="E149" s="241" t="s">
        <v>1</v>
      </c>
      <c r="F149" s="242" t="s">
        <v>138</v>
      </c>
      <c r="G149" s="240"/>
      <c r="H149" s="243">
        <v>51.853000000000002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136</v>
      </c>
      <c r="AU149" s="249" t="s">
        <v>83</v>
      </c>
      <c r="AV149" s="13" t="s">
        <v>134</v>
      </c>
      <c r="AW149" s="13" t="s">
        <v>32</v>
      </c>
      <c r="AX149" s="13" t="s">
        <v>83</v>
      </c>
      <c r="AY149" s="249" t="s">
        <v>129</v>
      </c>
    </row>
    <row r="150" s="2" customFormat="1" ht="24.15" customHeight="1">
      <c r="A150" s="38"/>
      <c r="B150" s="39"/>
      <c r="C150" s="210" t="s">
        <v>163</v>
      </c>
      <c r="D150" s="210" t="s">
        <v>130</v>
      </c>
      <c r="E150" s="211" t="s">
        <v>164</v>
      </c>
      <c r="F150" s="212" t="s">
        <v>165</v>
      </c>
      <c r="G150" s="213" t="s">
        <v>146</v>
      </c>
      <c r="H150" s="214">
        <v>330.16000000000003</v>
      </c>
      <c r="I150" s="215"/>
      <c r="J150" s="216">
        <f>ROUND(I150*H150,2)</f>
        <v>0</v>
      </c>
      <c r="K150" s="212" t="s">
        <v>1</v>
      </c>
      <c r="L150" s="44"/>
      <c r="M150" s="217" t="s">
        <v>1</v>
      </c>
      <c r="N150" s="218" t="s">
        <v>40</v>
      </c>
      <c r="O150" s="91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1" t="s">
        <v>134</v>
      </c>
      <c r="AT150" s="221" t="s">
        <v>130</v>
      </c>
      <c r="AU150" s="221" t="s">
        <v>83</v>
      </c>
      <c r="AY150" s="17" t="s">
        <v>129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7" t="s">
        <v>83</v>
      </c>
      <c r="BK150" s="222">
        <f>ROUND(I150*H150,2)</f>
        <v>0</v>
      </c>
      <c r="BL150" s="17" t="s">
        <v>134</v>
      </c>
      <c r="BM150" s="221" t="s">
        <v>166</v>
      </c>
    </row>
    <row r="151" s="2" customFormat="1">
      <c r="A151" s="38"/>
      <c r="B151" s="39"/>
      <c r="C151" s="40"/>
      <c r="D151" s="223" t="s">
        <v>135</v>
      </c>
      <c r="E151" s="40"/>
      <c r="F151" s="224" t="s">
        <v>167</v>
      </c>
      <c r="G151" s="40"/>
      <c r="H151" s="40"/>
      <c r="I151" s="225"/>
      <c r="J151" s="40"/>
      <c r="K151" s="40"/>
      <c r="L151" s="44"/>
      <c r="M151" s="226"/>
      <c r="N151" s="22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135</v>
      </c>
      <c r="AU151" s="17" t="s">
        <v>83</v>
      </c>
    </row>
    <row r="152" s="14" customFormat="1">
      <c r="A152" s="14"/>
      <c r="B152" s="250"/>
      <c r="C152" s="251"/>
      <c r="D152" s="223" t="s">
        <v>136</v>
      </c>
      <c r="E152" s="252" t="s">
        <v>1</v>
      </c>
      <c r="F152" s="253" t="s">
        <v>168</v>
      </c>
      <c r="G152" s="251"/>
      <c r="H152" s="252" t="s">
        <v>1</v>
      </c>
      <c r="I152" s="254"/>
      <c r="J152" s="251"/>
      <c r="K152" s="251"/>
      <c r="L152" s="255"/>
      <c r="M152" s="256"/>
      <c r="N152" s="257"/>
      <c r="O152" s="257"/>
      <c r="P152" s="257"/>
      <c r="Q152" s="257"/>
      <c r="R152" s="257"/>
      <c r="S152" s="257"/>
      <c r="T152" s="25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9" t="s">
        <v>136</v>
      </c>
      <c r="AU152" s="259" t="s">
        <v>83</v>
      </c>
      <c r="AV152" s="14" t="s">
        <v>83</v>
      </c>
      <c r="AW152" s="14" t="s">
        <v>32</v>
      </c>
      <c r="AX152" s="14" t="s">
        <v>75</v>
      </c>
      <c r="AY152" s="259" t="s">
        <v>129</v>
      </c>
    </row>
    <row r="153" s="12" customFormat="1">
      <c r="A153" s="12"/>
      <c r="B153" s="228"/>
      <c r="C153" s="229"/>
      <c r="D153" s="223" t="s">
        <v>136</v>
      </c>
      <c r="E153" s="230" t="s">
        <v>1</v>
      </c>
      <c r="F153" s="231" t="s">
        <v>169</v>
      </c>
      <c r="G153" s="229"/>
      <c r="H153" s="232">
        <v>229.55000000000001</v>
      </c>
      <c r="I153" s="233"/>
      <c r="J153" s="229"/>
      <c r="K153" s="229"/>
      <c r="L153" s="234"/>
      <c r="M153" s="235"/>
      <c r="N153" s="236"/>
      <c r="O153" s="236"/>
      <c r="P153" s="236"/>
      <c r="Q153" s="236"/>
      <c r="R153" s="236"/>
      <c r="S153" s="236"/>
      <c r="T153" s="237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38" t="s">
        <v>136</v>
      </c>
      <c r="AU153" s="238" t="s">
        <v>83</v>
      </c>
      <c r="AV153" s="12" t="s">
        <v>85</v>
      </c>
      <c r="AW153" s="12" t="s">
        <v>32</v>
      </c>
      <c r="AX153" s="12" t="s">
        <v>75</v>
      </c>
      <c r="AY153" s="238" t="s">
        <v>129</v>
      </c>
    </row>
    <row r="154" s="14" customFormat="1">
      <c r="A154" s="14"/>
      <c r="B154" s="250"/>
      <c r="C154" s="251"/>
      <c r="D154" s="223" t="s">
        <v>136</v>
      </c>
      <c r="E154" s="252" t="s">
        <v>1</v>
      </c>
      <c r="F154" s="253" t="s">
        <v>154</v>
      </c>
      <c r="G154" s="251"/>
      <c r="H154" s="252" t="s">
        <v>1</v>
      </c>
      <c r="I154" s="254"/>
      <c r="J154" s="251"/>
      <c r="K154" s="251"/>
      <c r="L154" s="255"/>
      <c r="M154" s="256"/>
      <c r="N154" s="257"/>
      <c r="O154" s="257"/>
      <c r="P154" s="257"/>
      <c r="Q154" s="257"/>
      <c r="R154" s="257"/>
      <c r="S154" s="257"/>
      <c r="T154" s="25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9" t="s">
        <v>136</v>
      </c>
      <c r="AU154" s="259" t="s">
        <v>83</v>
      </c>
      <c r="AV154" s="14" t="s">
        <v>83</v>
      </c>
      <c r="AW154" s="14" t="s">
        <v>32</v>
      </c>
      <c r="AX154" s="14" t="s">
        <v>75</v>
      </c>
      <c r="AY154" s="259" t="s">
        <v>129</v>
      </c>
    </row>
    <row r="155" s="12" customFormat="1">
      <c r="A155" s="12"/>
      <c r="B155" s="228"/>
      <c r="C155" s="229"/>
      <c r="D155" s="223" t="s">
        <v>136</v>
      </c>
      <c r="E155" s="230" t="s">
        <v>1</v>
      </c>
      <c r="F155" s="231" t="s">
        <v>170</v>
      </c>
      <c r="G155" s="229"/>
      <c r="H155" s="232">
        <v>100.61</v>
      </c>
      <c r="I155" s="233"/>
      <c r="J155" s="229"/>
      <c r="K155" s="229"/>
      <c r="L155" s="234"/>
      <c r="M155" s="235"/>
      <c r="N155" s="236"/>
      <c r="O155" s="236"/>
      <c r="P155" s="236"/>
      <c r="Q155" s="236"/>
      <c r="R155" s="236"/>
      <c r="S155" s="236"/>
      <c r="T155" s="237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38" t="s">
        <v>136</v>
      </c>
      <c r="AU155" s="238" t="s">
        <v>83</v>
      </c>
      <c r="AV155" s="12" t="s">
        <v>85</v>
      </c>
      <c r="AW155" s="12" t="s">
        <v>32</v>
      </c>
      <c r="AX155" s="12" t="s">
        <v>75</v>
      </c>
      <c r="AY155" s="238" t="s">
        <v>129</v>
      </c>
    </row>
    <row r="156" s="13" customFormat="1">
      <c r="A156" s="13"/>
      <c r="B156" s="239"/>
      <c r="C156" s="240"/>
      <c r="D156" s="223" t="s">
        <v>136</v>
      </c>
      <c r="E156" s="241" t="s">
        <v>1</v>
      </c>
      <c r="F156" s="242" t="s">
        <v>138</v>
      </c>
      <c r="G156" s="240"/>
      <c r="H156" s="243">
        <v>330.16000000000003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136</v>
      </c>
      <c r="AU156" s="249" t="s">
        <v>83</v>
      </c>
      <c r="AV156" s="13" t="s">
        <v>134</v>
      </c>
      <c r="AW156" s="13" t="s">
        <v>32</v>
      </c>
      <c r="AX156" s="13" t="s">
        <v>83</v>
      </c>
      <c r="AY156" s="249" t="s">
        <v>129</v>
      </c>
    </row>
    <row r="157" s="2" customFormat="1" ht="21.75" customHeight="1">
      <c r="A157" s="38"/>
      <c r="B157" s="39"/>
      <c r="C157" s="210" t="s">
        <v>147</v>
      </c>
      <c r="D157" s="210" t="s">
        <v>130</v>
      </c>
      <c r="E157" s="211" t="s">
        <v>171</v>
      </c>
      <c r="F157" s="212" t="s">
        <v>172</v>
      </c>
      <c r="G157" s="213" t="s">
        <v>146</v>
      </c>
      <c r="H157" s="214">
        <v>82.540999999999997</v>
      </c>
      <c r="I157" s="215"/>
      <c r="J157" s="216">
        <f>ROUND(I157*H157,2)</f>
        <v>0</v>
      </c>
      <c r="K157" s="212" t="s">
        <v>1</v>
      </c>
      <c r="L157" s="44"/>
      <c r="M157" s="217" t="s">
        <v>1</v>
      </c>
      <c r="N157" s="218" t="s">
        <v>40</v>
      </c>
      <c r="O157" s="91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1" t="s">
        <v>134</v>
      </c>
      <c r="AT157" s="221" t="s">
        <v>130</v>
      </c>
      <c r="AU157" s="221" t="s">
        <v>83</v>
      </c>
      <c r="AY157" s="17" t="s">
        <v>129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7" t="s">
        <v>83</v>
      </c>
      <c r="BK157" s="222">
        <f>ROUND(I157*H157,2)</f>
        <v>0</v>
      </c>
      <c r="BL157" s="17" t="s">
        <v>134</v>
      </c>
      <c r="BM157" s="221" t="s">
        <v>173</v>
      </c>
    </row>
    <row r="158" s="2" customFormat="1">
      <c r="A158" s="38"/>
      <c r="B158" s="39"/>
      <c r="C158" s="40"/>
      <c r="D158" s="223" t="s">
        <v>135</v>
      </c>
      <c r="E158" s="40"/>
      <c r="F158" s="224" t="s">
        <v>172</v>
      </c>
      <c r="G158" s="40"/>
      <c r="H158" s="40"/>
      <c r="I158" s="225"/>
      <c r="J158" s="40"/>
      <c r="K158" s="40"/>
      <c r="L158" s="44"/>
      <c r="M158" s="226"/>
      <c r="N158" s="22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135</v>
      </c>
      <c r="AU158" s="17" t="s">
        <v>83</v>
      </c>
    </row>
    <row r="159" s="12" customFormat="1">
      <c r="A159" s="12"/>
      <c r="B159" s="228"/>
      <c r="C159" s="229"/>
      <c r="D159" s="223" t="s">
        <v>136</v>
      </c>
      <c r="E159" s="230" t="s">
        <v>1</v>
      </c>
      <c r="F159" s="231" t="s">
        <v>174</v>
      </c>
      <c r="G159" s="229"/>
      <c r="H159" s="232">
        <v>57.387999999999998</v>
      </c>
      <c r="I159" s="233"/>
      <c r="J159" s="229"/>
      <c r="K159" s="229"/>
      <c r="L159" s="234"/>
      <c r="M159" s="235"/>
      <c r="N159" s="236"/>
      <c r="O159" s="236"/>
      <c r="P159" s="236"/>
      <c r="Q159" s="236"/>
      <c r="R159" s="236"/>
      <c r="S159" s="236"/>
      <c r="T159" s="237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38" t="s">
        <v>136</v>
      </c>
      <c r="AU159" s="238" t="s">
        <v>83</v>
      </c>
      <c r="AV159" s="12" t="s">
        <v>85</v>
      </c>
      <c r="AW159" s="12" t="s">
        <v>32</v>
      </c>
      <c r="AX159" s="12" t="s">
        <v>75</v>
      </c>
      <c r="AY159" s="238" t="s">
        <v>129</v>
      </c>
    </row>
    <row r="160" s="12" customFormat="1">
      <c r="A160" s="12"/>
      <c r="B160" s="228"/>
      <c r="C160" s="229"/>
      <c r="D160" s="223" t="s">
        <v>136</v>
      </c>
      <c r="E160" s="230" t="s">
        <v>1</v>
      </c>
      <c r="F160" s="231" t="s">
        <v>175</v>
      </c>
      <c r="G160" s="229"/>
      <c r="H160" s="232">
        <v>25.152999999999999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38" t="s">
        <v>136</v>
      </c>
      <c r="AU160" s="238" t="s">
        <v>83</v>
      </c>
      <c r="AV160" s="12" t="s">
        <v>85</v>
      </c>
      <c r="AW160" s="12" t="s">
        <v>32</v>
      </c>
      <c r="AX160" s="12" t="s">
        <v>75</v>
      </c>
      <c r="AY160" s="238" t="s">
        <v>129</v>
      </c>
    </row>
    <row r="161" s="13" customFormat="1">
      <c r="A161" s="13"/>
      <c r="B161" s="239"/>
      <c r="C161" s="240"/>
      <c r="D161" s="223" t="s">
        <v>136</v>
      </c>
      <c r="E161" s="241" t="s">
        <v>1</v>
      </c>
      <c r="F161" s="242" t="s">
        <v>138</v>
      </c>
      <c r="G161" s="240"/>
      <c r="H161" s="243">
        <v>82.540999999999997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136</v>
      </c>
      <c r="AU161" s="249" t="s">
        <v>83</v>
      </c>
      <c r="AV161" s="13" t="s">
        <v>134</v>
      </c>
      <c r="AW161" s="13" t="s">
        <v>32</v>
      </c>
      <c r="AX161" s="13" t="s">
        <v>83</v>
      </c>
      <c r="AY161" s="249" t="s">
        <v>129</v>
      </c>
    </row>
    <row r="162" s="2" customFormat="1" ht="21.75" customHeight="1">
      <c r="A162" s="38"/>
      <c r="B162" s="39"/>
      <c r="C162" s="210" t="s">
        <v>176</v>
      </c>
      <c r="D162" s="210" t="s">
        <v>130</v>
      </c>
      <c r="E162" s="211" t="s">
        <v>177</v>
      </c>
      <c r="F162" s="212" t="s">
        <v>178</v>
      </c>
      <c r="G162" s="213" t="s">
        <v>179</v>
      </c>
      <c r="H162" s="214">
        <v>1280.55</v>
      </c>
      <c r="I162" s="215"/>
      <c r="J162" s="216">
        <f>ROUND(I162*H162,2)</f>
        <v>0</v>
      </c>
      <c r="K162" s="212" t="s">
        <v>1</v>
      </c>
      <c r="L162" s="44"/>
      <c r="M162" s="217" t="s">
        <v>1</v>
      </c>
      <c r="N162" s="218" t="s">
        <v>40</v>
      </c>
      <c r="O162" s="91"/>
      <c r="P162" s="219">
        <f>O162*H162</f>
        <v>0</v>
      </c>
      <c r="Q162" s="219">
        <v>0</v>
      </c>
      <c r="R162" s="219">
        <f>Q162*H162</f>
        <v>0</v>
      </c>
      <c r="S162" s="219">
        <v>0</v>
      </c>
      <c r="T162" s="22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1" t="s">
        <v>134</v>
      </c>
      <c r="AT162" s="221" t="s">
        <v>130</v>
      </c>
      <c r="AU162" s="221" t="s">
        <v>83</v>
      </c>
      <c r="AY162" s="17" t="s">
        <v>129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7" t="s">
        <v>83</v>
      </c>
      <c r="BK162" s="222">
        <f>ROUND(I162*H162,2)</f>
        <v>0</v>
      </c>
      <c r="BL162" s="17" t="s">
        <v>134</v>
      </c>
      <c r="BM162" s="221" t="s">
        <v>180</v>
      </c>
    </row>
    <row r="163" s="2" customFormat="1">
      <c r="A163" s="38"/>
      <c r="B163" s="39"/>
      <c r="C163" s="40"/>
      <c r="D163" s="223" t="s">
        <v>135</v>
      </c>
      <c r="E163" s="40"/>
      <c r="F163" s="224" t="s">
        <v>181</v>
      </c>
      <c r="G163" s="40"/>
      <c r="H163" s="40"/>
      <c r="I163" s="225"/>
      <c r="J163" s="40"/>
      <c r="K163" s="40"/>
      <c r="L163" s="44"/>
      <c r="M163" s="226"/>
      <c r="N163" s="227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135</v>
      </c>
      <c r="AU163" s="17" t="s">
        <v>83</v>
      </c>
    </row>
    <row r="164" s="14" customFormat="1">
      <c r="A164" s="14"/>
      <c r="B164" s="250"/>
      <c r="C164" s="251"/>
      <c r="D164" s="223" t="s">
        <v>136</v>
      </c>
      <c r="E164" s="252" t="s">
        <v>1</v>
      </c>
      <c r="F164" s="253" t="s">
        <v>168</v>
      </c>
      <c r="G164" s="251"/>
      <c r="H164" s="252" t="s">
        <v>1</v>
      </c>
      <c r="I164" s="254"/>
      <c r="J164" s="251"/>
      <c r="K164" s="251"/>
      <c r="L164" s="255"/>
      <c r="M164" s="256"/>
      <c r="N164" s="257"/>
      <c r="O164" s="257"/>
      <c r="P164" s="257"/>
      <c r="Q164" s="257"/>
      <c r="R164" s="257"/>
      <c r="S164" s="257"/>
      <c r="T164" s="25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9" t="s">
        <v>136</v>
      </c>
      <c r="AU164" s="259" t="s">
        <v>83</v>
      </c>
      <c r="AV164" s="14" t="s">
        <v>83</v>
      </c>
      <c r="AW164" s="14" t="s">
        <v>32</v>
      </c>
      <c r="AX164" s="14" t="s">
        <v>75</v>
      </c>
      <c r="AY164" s="259" t="s">
        <v>129</v>
      </c>
    </row>
    <row r="165" s="12" customFormat="1">
      <c r="A165" s="12"/>
      <c r="B165" s="228"/>
      <c r="C165" s="229"/>
      <c r="D165" s="223" t="s">
        <v>136</v>
      </c>
      <c r="E165" s="230" t="s">
        <v>1</v>
      </c>
      <c r="F165" s="231" t="s">
        <v>182</v>
      </c>
      <c r="G165" s="229"/>
      <c r="H165" s="232">
        <v>869.70000000000005</v>
      </c>
      <c r="I165" s="233"/>
      <c r="J165" s="229"/>
      <c r="K165" s="229"/>
      <c r="L165" s="234"/>
      <c r="M165" s="235"/>
      <c r="N165" s="236"/>
      <c r="O165" s="236"/>
      <c r="P165" s="236"/>
      <c r="Q165" s="236"/>
      <c r="R165" s="236"/>
      <c r="S165" s="236"/>
      <c r="T165" s="237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38" t="s">
        <v>136</v>
      </c>
      <c r="AU165" s="238" t="s">
        <v>83</v>
      </c>
      <c r="AV165" s="12" t="s">
        <v>85</v>
      </c>
      <c r="AW165" s="12" t="s">
        <v>32</v>
      </c>
      <c r="AX165" s="12" t="s">
        <v>75</v>
      </c>
      <c r="AY165" s="238" t="s">
        <v>129</v>
      </c>
    </row>
    <row r="166" s="14" customFormat="1">
      <c r="A166" s="14"/>
      <c r="B166" s="250"/>
      <c r="C166" s="251"/>
      <c r="D166" s="223" t="s">
        <v>136</v>
      </c>
      <c r="E166" s="252" t="s">
        <v>1</v>
      </c>
      <c r="F166" s="253" t="s">
        <v>154</v>
      </c>
      <c r="G166" s="251"/>
      <c r="H166" s="252" t="s">
        <v>1</v>
      </c>
      <c r="I166" s="254"/>
      <c r="J166" s="251"/>
      <c r="K166" s="251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136</v>
      </c>
      <c r="AU166" s="259" t="s">
        <v>83</v>
      </c>
      <c r="AV166" s="14" t="s">
        <v>83</v>
      </c>
      <c r="AW166" s="14" t="s">
        <v>32</v>
      </c>
      <c r="AX166" s="14" t="s">
        <v>75</v>
      </c>
      <c r="AY166" s="259" t="s">
        <v>129</v>
      </c>
    </row>
    <row r="167" s="12" customFormat="1">
      <c r="A167" s="12"/>
      <c r="B167" s="228"/>
      <c r="C167" s="229"/>
      <c r="D167" s="223" t="s">
        <v>136</v>
      </c>
      <c r="E167" s="230" t="s">
        <v>1</v>
      </c>
      <c r="F167" s="231" t="s">
        <v>183</v>
      </c>
      <c r="G167" s="229"/>
      <c r="H167" s="232">
        <v>410.85000000000002</v>
      </c>
      <c r="I167" s="233"/>
      <c r="J167" s="229"/>
      <c r="K167" s="229"/>
      <c r="L167" s="234"/>
      <c r="M167" s="235"/>
      <c r="N167" s="236"/>
      <c r="O167" s="236"/>
      <c r="P167" s="236"/>
      <c r="Q167" s="236"/>
      <c r="R167" s="236"/>
      <c r="S167" s="236"/>
      <c r="T167" s="237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38" t="s">
        <v>136</v>
      </c>
      <c r="AU167" s="238" t="s">
        <v>83</v>
      </c>
      <c r="AV167" s="12" t="s">
        <v>85</v>
      </c>
      <c r="AW167" s="12" t="s">
        <v>32</v>
      </c>
      <c r="AX167" s="12" t="s">
        <v>75</v>
      </c>
      <c r="AY167" s="238" t="s">
        <v>129</v>
      </c>
    </row>
    <row r="168" s="13" customFormat="1">
      <c r="A168" s="13"/>
      <c r="B168" s="239"/>
      <c r="C168" s="240"/>
      <c r="D168" s="223" t="s">
        <v>136</v>
      </c>
      <c r="E168" s="241" t="s">
        <v>1</v>
      </c>
      <c r="F168" s="242" t="s">
        <v>138</v>
      </c>
      <c r="G168" s="240"/>
      <c r="H168" s="243">
        <v>1280.5500000000002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136</v>
      </c>
      <c r="AU168" s="249" t="s">
        <v>83</v>
      </c>
      <c r="AV168" s="13" t="s">
        <v>134</v>
      </c>
      <c r="AW168" s="13" t="s">
        <v>32</v>
      </c>
      <c r="AX168" s="13" t="s">
        <v>83</v>
      </c>
      <c r="AY168" s="249" t="s">
        <v>129</v>
      </c>
    </row>
    <row r="169" s="2" customFormat="1" ht="21.75" customHeight="1">
      <c r="A169" s="38"/>
      <c r="B169" s="39"/>
      <c r="C169" s="210" t="s">
        <v>160</v>
      </c>
      <c r="D169" s="210" t="s">
        <v>130</v>
      </c>
      <c r="E169" s="211" t="s">
        <v>184</v>
      </c>
      <c r="F169" s="212" t="s">
        <v>185</v>
      </c>
      <c r="G169" s="213" t="s">
        <v>179</v>
      </c>
      <c r="H169" s="214">
        <v>1280.55</v>
      </c>
      <c r="I169" s="215"/>
      <c r="J169" s="216">
        <f>ROUND(I169*H169,2)</f>
        <v>0</v>
      </c>
      <c r="K169" s="212" t="s">
        <v>1</v>
      </c>
      <c r="L169" s="44"/>
      <c r="M169" s="217" t="s">
        <v>1</v>
      </c>
      <c r="N169" s="218" t="s">
        <v>40</v>
      </c>
      <c r="O169" s="91"/>
      <c r="P169" s="219">
        <f>O169*H169</f>
        <v>0</v>
      </c>
      <c r="Q169" s="219">
        <v>0</v>
      </c>
      <c r="R169" s="219">
        <f>Q169*H169</f>
        <v>0</v>
      </c>
      <c r="S169" s="219">
        <v>0</v>
      </c>
      <c r="T169" s="22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1" t="s">
        <v>134</v>
      </c>
      <c r="AT169" s="221" t="s">
        <v>130</v>
      </c>
      <c r="AU169" s="221" t="s">
        <v>83</v>
      </c>
      <c r="AY169" s="17" t="s">
        <v>129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7" t="s">
        <v>83</v>
      </c>
      <c r="BK169" s="222">
        <f>ROUND(I169*H169,2)</f>
        <v>0</v>
      </c>
      <c r="BL169" s="17" t="s">
        <v>134</v>
      </c>
      <c r="BM169" s="221" t="s">
        <v>186</v>
      </c>
    </row>
    <row r="170" s="2" customFormat="1">
      <c r="A170" s="38"/>
      <c r="B170" s="39"/>
      <c r="C170" s="40"/>
      <c r="D170" s="223" t="s">
        <v>135</v>
      </c>
      <c r="E170" s="40"/>
      <c r="F170" s="224" t="s">
        <v>185</v>
      </c>
      <c r="G170" s="40"/>
      <c r="H170" s="40"/>
      <c r="I170" s="225"/>
      <c r="J170" s="40"/>
      <c r="K170" s="40"/>
      <c r="L170" s="44"/>
      <c r="M170" s="226"/>
      <c r="N170" s="227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135</v>
      </c>
      <c r="AU170" s="17" t="s">
        <v>83</v>
      </c>
    </row>
    <row r="171" s="12" customFormat="1">
      <c r="A171" s="12"/>
      <c r="B171" s="228"/>
      <c r="C171" s="229"/>
      <c r="D171" s="223" t="s">
        <v>136</v>
      </c>
      <c r="E171" s="230" t="s">
        <v>1</v>
      </c>
      <c r="F171" s="231" t="s">
        <v>187</v>
      </c>
      <c r="G171" s="229"/>
      <c r="H171" s="232">
        <v>869.70000000000005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38" t="s">
        <v>136</v>
      </c>
      <c r="AU171" s="238" t="s">
        <v>83</v>
      </c>
      <c r="AV171" s="12" t="s">
        <v>85</v>
      </c>
      <c r="AW171" s="12" t="s">
        <v>32</v>
      </c>
      <c r="AX171" s="12" t="s">
        <v>75</v>
      </c>
      <c r="AY171" s="238" t="s">
        <v>129</v>
      </c>
    </row>
    <row r="172" s="12" customFormat="1">
      <c r="A172" s="12"/>
      <c r="B172" s="228"/>
      <c r="C172" s="229"/>
      <c r="D172" s="223" t="s">
        <v>136</v>
      </c>
      <c r="E172" s="230" t="s">
        <v>1</v>
      </c>
      <c r="F172" s="231" t="s">
        <v>183</v>
      </c>
      <c r="G172" s="229"/>
      <c r="H172" s="232">
        <v>410.85000000000002</v>
      </c>
      <c r="I172" s="233"/>
      <c r="J172" s="229"/>
      <c r="K172" s="229"/>
      <c r="L172" s="234"/>
      <c r="M172" s="235"/>
      <c r="N172" s="236"/>
      <c r="O172" s="236"/>
      <c r="P172" s="236"/>
      <c r="Q172" s="236"/>
      <c r="R172" s="236"/>
      <c r="S172" s="236"/>
      <c r="T172" s="237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38" t="s">
        <v>136</v>
      </c>
      <c r="AU172" s="238" t="s">
        <v>83</v>
      </c>
      <c r="AV172" s="12" t="s">
        <v>85</v>
      </c>
      <c r="AW172" s="12" t="s">
        <v>32</v>
      </c>
      <c r="AX172" s="12" t="s">
        <v>75</v>
      </c>
      <c r="AY172" s="238" t="s">
        <v>129</v>
      </c>
    </row>
    <row r="173" s="13" customFormat="1">
      <c r="A173" s="13"/>
      <c r="B173" s="239"/>
      <c r="C173" s="240"/>
      <c r="D173" s="223" t="s">
        <v>136</v>
      </c>
      <c r="E173" s="241" t="s">
        <v>1</v>
      </c>
      <c r="F173" s="242" t="s">
        <v>138</v>
      </c>
      <c r="G173" s="240"/>
      <c r="H173" s="243">
        <v>1280.5500000000002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136</v>
      </c>
      <c r="AU173" s="249" t="s">
        <v>83</v>
      </c>
      <c r="AV173" s="13" t="s">
        <v>134</v>
      </c>
      <c r="AW173" s="13" t="s">
        <v>32</v>
      </c>
      <c r="AX173" s="13" t="s">
        <v>83</v>
      </c>
      <c r="AY173" s="249" t="s">
        <v>129</v>
      </c>
    </row>
    <row r="174" s="2" customFormat="1" ht="21.75" customHeight="1">
      <c r="A174" s="38"/>
      <c r="B174" s="39"/>
      <c r="C174" s="210" t="s">
        <v>188</v>
      </c>
      <c r="D174" s="210" t="s">
        <v>130</v>
      </c>
      <c r="E174" s="211" t="s">
        <v>189</v>
      </c>
      <c r="F174" s="212" t="s">
        <v>190</v>
      </c>
      <c r="G174" s="213" t="s">
        <v>179</v>
      </c>
      <c r="H174" s="214">
        <v>77.640000000000001</v>
      </c>
      <c r="I174" s="215"/>
      <c r="J174" s="216">
        <f>ROUND(I174*H174,2)</f>
        <v>0</v>
      </c>
      <c r="K174" s="212" t="s">
        <v>1</v>
      </c>
      <c r="L174" s="44"/>
      <c r="M174" s="217" t="s">
        <v>1</v>
      </c>
      <c r="N174" s="218" t="s">
        <v>40</v>
      </c>
      <c r="O174" s="91"/>
      <c r="P174" s="219">
        <f>O174*H174</f>
        <v>0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1" t="s">
        <v>134</v>
      </c>
      <c r="AT174" s="221" t="s">
        <v>130</v>
      </c>
      <c r="AU174" s="221" t="s">
        <v>83</v>
      </c>
      <c r="AY174" s="17" t="s">
        <v>129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7" t="s">
        <v>83</v>
      </c>
      <c r="BK174" s="222">
        <f>ROUND(I174*H174,2)</f>
        <v>0</v>
      </c>
      <c r="BL174" s="17" t="s">
        <v>134</v>
      </c>
      <c r="BM174" s="221" t="s">
        <v>191</v>
      </c>
    </row>
    <row r="175" s="2" customFormat="1">
      <c r="A175" s="38"/>
      <c r="B175" s="39"/>
      <c r="C175" s="40"/>
      <c r="D175" s="223" t="s">
        <v>135</v>
      </c>
      <c r="E175" s="40"/>
      <c r="F175" s="224" t="s">
        <v>192</v>
      </c>
      <c r="G175" s="40"/>
      <c r="H175" s="40"/>
      <c r="I175" s="225"/>
      <c r="J175" s="40"/>
      <c r="K175" s="40"/>
      <c r="L175" s="44"/>
      <c r="M175" s="226"/>
      <c r="N175" s="227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135</v>
      </c>
      <c r="AU175" s="17" t="s">
        <v>83</v>
      </c>
    </row>
    <row r="176" s="14" customFormat="1">
      <c r="A176" s="14"/>
      <c r="B176" s="250"/>
      <c r="C176" s="251"/>
      <c r="D176" s="223" t="s">
        <v>136</v>
      </c>
      <c r="E176" s="252" t="s">
        <v>1</v>
      </c>
      <c r="F176" s="253" t="s">
        <v>168</v>
      </c>
      <c r="G176" s="251"/>
      <c r="H176" s="252" t="s">
        <v>1</v>
      </c>
      <c r="I176" s="254"/>
      <c r="J176" s="251"/>
      <c r="K176" s="251"/>
      <c r="L176" s="255"/>
      <c r="M176" s="256"/>
      <c r="N176" s="257"/>
      <c r="O176" s="257"/>
      <c r="P176" s="257"/>
      <c r="Q176" s="257"/>
      <c r="R176" s="257"/>
      <c r="S176" s="257"/>
      <c r="T176" s="25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9" t="s">
        <v>136</v>
      </c>
      <c r="AU176" s="259" t="s">
        <v>83</v>
      </c>
      <c r="AV176" s="14" t="s">
        <v>83</v>
      </c>
      <c r="AW176" s="14" t="s">
        <v>32</v>
      </c>
      <c r="AX176" s="14" t="s">
        <v>75</v>
      </c>
      <c r="AY176" s="259" t="s">
        <v>129</v>
      </c>
    </row>
    <row r="177" s="12" customFormat="1">
      <c r="A177" s="12"/>
      <c r="B177" s="228"/>
      <c r="C177" s="229"/>
      <c r="D177" s="223" t="s">
        <v>136</v>
      </c>
      <c r="E177" s="230" t="s">
        <v>1</v>
      </c>
      <c r="F177" s="231" t="s">
        <v>193</v>
      </c>
      <c r="G177" s="229"/>
      <c r="H177" s="232">
        <v>67.180000000000007</v>
      </c>
      <c r="I177" s="233"/>
      <c r="J177" s="229"/>
      <c r="K177" s="229"/>
      <c r="L177" s="234"/>
      <c r="M177" s="235"/>
      <c r="N177" s="236"/>
      <c r="O177" s="236"/>
      <c r="P177" s="236"/>
      <c r="Q177" s="236"/>
      <c r="R177" s="236"/>
      <c r="S177" s="236"/>
      <c r="T177" s="237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38" t="s">
        <v>136</v>
      </c>
      <c r="AU177" s="238" t="s">
        <v>83</v>
      </c>
      <c r="AV177" s="12" t="s">
        <v>85</v>
      </c>
      <c r="AW177" s="12" t="s">
        <v>32</v>
      </c>
      <c r="AX177" s="12" t="s">
        <v>75</v>
      </c>
      <c r="AY177" s="238" t="s">
        <v>129</v>
      </c>
    </row>
    <row r="178" s="14" customFormat="1">
      <c r="A178" s="14"/>
      <c r="B178" s="250"/>
      <c r="C178" s="251"/>
      <c r="D178" s="223" t="s">
        <v>136</v>
      </c>
      <c r="E178" s="252" t="s">
        <v>1</v>
      </c>
      <c r="F178" s="253" t="s">
        <v>154</v>
      </c>
      <c r="G178" s="251"/>
      <c r="H178" s="252" t="s">
        <v>1</v>
      </c>
      <c r="I178" s="254"/>
      <c r="J178" s="251"/>
      <c r="K178" s="251"/>
      <c r="L178" s="255"/>
      <c r="M178" s="256"/>
      <c r="N178" s="257"/>
      <c r="O178" s="257"/>
      <c r="P178" s="257"/>
      <c r="Q178" s="257"/>
      <c r="R178" s="257"/>
      <c r="S178" s="257"/>
      <c r="T178" s="25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9" t="s">
        <v>136</v>
      </c>
      <c r="AU178" s="259" t="s">
        <v>83</v>
      </c>
      <c r="AV178" s="14" t="s">
        <v>83</v>
      </c>
      <c r="AW178" s="14" t="s">
        <v>32</v>
      </c>
      <c r="AX178" s="14" t="s">
        <v>75</v>
      </c>
      <c r="AY178" s="259" t="s">
        <v>129</v>
      </c>
    </row>
    <row r="179" s="12" customFormat="1">
      <c r="A179" s="12"/>
      <c r="B179" s="228"/>
      <c r="C179" s="229"/>
      <c r="D179" s="223" t="s">
        <v>136</v>
      </c>
      <c r="E179" s="230" t="s">
        <v>1</v>
      </c>
      <c r="F179" s="231" t="s">
        <v>194</v>
      </c>
      <c r="G179" s="229"/>
      <c r="H179" s="232">
        <v>10.460000000000001</v>
      </c>
      <c r="I179" s="233"/>
      <c r="J179" s="229"/>
      <c r="K179" s="229"/>
      <c r="L179" s="234"/>
      <c r="M179" s="235"/>
      <c r="N179" s="236"/>
      <c r="O179" s="236"/>
      <c r="P179" s="236"/>
      <c r="Q179" s="236"/>
      <c r="R179" s="236"/>
      <c r="S179" s="236"/>
      <c r="T179" s="237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38" t="s">
        <v>136</v>
      </c>
      <c r="AU179" s="238" t="s">
        <v>83</v>
      </c>
      <c r="AV179" s="12" t="s">
        <v>85</v>
      </c>
      <c r="AW179" s="12" t="s">
        <v>32</v>
      </c>
      <c r="AX179" s="12" t="s">
        <v>75</v>
      </c>
      <c r="AY179" s="238" t="s">
        <v>129</v>
      </c>
    </row>
    <row r="180" s="13" customFormat="1">
      <c r="A180" s="13"/>
      <c r="B180" s="239"/>
      <c r="C180" s="240"/>
      <c r="D180" s="223" t="s">
        <v>136</v>
      </c>
      <c r="E180" s="241" t="s">
        <v>1</v>
      </c>
      <c r="F180" s="242" t="s">
        <v>138</v>
      </c>
      <c r="G180" s="240"/>
      <c r="H180" s="243">
        <v>77.640000000000015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136</v>
      </c>
      <c r="AU180" s="249" t="s">
        <v>83</v>
      </c>
      <c r="AV180" s="13" t="s">
        <v>134</v>
      </c>
      <c r="AW180" s="13" t="s">
        <v>32</v>
      </c>
      <c r="AX180" s="13" t="s">
        <v>83</v>
      </c>
      <c r="AY180" s="249" t="s">
        <v>129</v>
      </c>
    </row>
    <row r="181" s="2" customFormat="1" ht="21.75" customHeight="1">
      <c r="A181" s="38"/>
      <c r="B181" s="39"/>
      <c r="C181" s="210" t="s">
        <v>166</v>
      </c>
      <c r="D181" s="210" t="s">
        <v>130</v>
      </c>
      <c r="E181" s="211" t="s">
        <v>195</v>
      </c>
      <c r="F181" s="212" t="s">
        <v>196</v>
      </c>
      <c r="G181" s="213" t="s">
        <v>179</v>
      </c>
      <c r="H181" s="214">
        <v>77.640000000000001</v>
      </c>
      <c r="I181" s="215"/>
      <c r="J181" s="216">
        <f>ROUND(I181*H181,2)</f>
        <v>0</v>
      </c>
      <c r="K181" s="212" t="s">
        <v>1</v>
      </c>
      <c r="L181" s="44"/>
      <c r="M181" s="217" t="s">
        <v>1</v>
      </c>
      <c r="N181" s="218" t="s">
        <v>40</v>
      </c>
      <c r="O181" s="91"/>
      <c r="P181" s="219">
        <f>O181*H181</f>
        <v>0</v>
      </c>
      <c r="Q181" s="219">
        <v>0</v>
      </c>
      <c r="R181" s="219">
        <f>Q181*H181</f>
        <v>0</v>
      </c>
      <c r="S181" s="219">
        <v>0</v>
      </c>
      <c r="T181" s="22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1" t="s">
        <v>134</v>
      </c>
      <c r="AT181" s="221" t="s">
        <v>130</v>
      </c>
      <c r="AU181" s="221" t="s">
        <v>83</v>
      </c>
      <c r="AY181" s="17" t="s">
        <v>129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7" t="s">
        <v>83</v>
      </c>
      <c r="BK181" s="222">
        <f>ROUND(I181*H181,2)</f>
        <v>0</v>
      </c>
      <c r="BL181" s="17" t="s">
        <v>134</v>
      </c>
      <c r="BM181" s="221" t="s">
        <v>197</v>
      </c>
    </row>
    <row r="182" s="2" customFormat="1">
      <c r="A182" s="38"/>
      <c r="B182" s="39"/>
      <c r="C182" s="40"/>
      <c r="D182" s="223" t="s">
        <v>135</v>
      </c>
      <c r="E182" s="40"/>
      <c r="F182" s="224" t="s">
        <v>196</v>
      </c>
      <c r="G182" s="40"/>
      <c r="H182" s="40"/>
      <c r="I182" s="225"/>
      <c r="J182" s="40"/>
      <c r="K182" s="40"/>
      <c r="L182" s="44"/>
      <c r="M182" s="226"/>
      <c r="N182" s="227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135</v>
      </c>
      <c r="AU182" s="17" t="s">
        <v>83</v>
      </c>
    </row>
    <row r="183" s="12" customFormat="1">
      <c r="A183" s="12"/>
      <c r="B183" s="228"/>
      <c r="C183" s="229"/>
      <c r="D183" s="223" t="s">
        <v>136</v>
      </c>
      <c r="E183" s="230" t="s">
        <v>1</v>
      </c>
      <c r="F183" s="231" t="s">
        <v>193</v>
      </c>
      <c r="G183" s="229"/>
      <c r="H183" s="232">
        <v>67.180000000000007</v>
      </c>
      <c r="I183" s="233"/>
      <c r="J183" s="229"/>
      <c r="K183" s="229"/>
      <c r="L183" s="234"/>
      <c r="M183" s="235"/>
      <c r="N183" s="236"/>
      <c r="O183" s="236"/>
      <c r="P183" s="236"/>
      <c r="Q183" s="236"/>
      <c r="R183" s="236"/>
      <c r="S183" s="236"/>
      <c r="T183" s="237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38" t="s">
        <v>136</v>
      </c>
      <c r="AU183" s="238" t="s">
        <v>83</v>
      </c>
      <c r="AV183" s="12" t="s">
        <v>85</v>
      </c>
      <c r="AW183" s="12" t="s">
        <v>32</v>
      </c>
      <c r="AX183" s="12" t="s">
        <v>75</v>
      </c>
      <c r="AY183" s="238" t="s">
        <v>129</v>
      </c>
    </row>
    <row r="184" s="12" customFormat="1">
      <c r="A184" s="12"/>
      <c r="B184" s="228"/>
      <c r="C184" s="229"/>
      <c r="D184" s="223" t="s">
        <v>136</v>
      </c>
      <c r="E184" s="230" t="s">
        <v>1</v>
      </c>
      <c r="F184" s="231" t="s">
        <v>194</v>
      </c>
      <c r="G184" s="229"/>
      <c r="H184" s="232">
        <v>10.460000000000001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38" t="s">
        <v>136</v>
      </c>
      <c r="AU184" s="238" t="s">
        <v>83</v>
      </c>
      <c r="AV184" s="12" t="s">
        <v>85</v>
      </c>
      <c r="AW184" s="12" t="s">
        <v>32</v>
      </c>
      <c r="AX184" s="12" t="s">
        <v>75</v>
      </c>
      <c r="AY184" s="238" t="s">
        <v>129</v>
      </c>
    </row>
    <row r="185" s="13" customFormat="1">
      <c r="A185" s="13"/>
      <c r="B185" s="239"/>
      <c r="C185" s="240"/>
      <c r="D185" s="223" t="s">
        <v>136</v>
      </c>
      <c r="E185" s="241" t="s">
        <v>1</v>
      </c>
      <c r="F185" s="242" t="s">
        <v>138</v>
      </c>
      <c r="G185" s="240"/>
      <c r="H185" s="243">
        <v>77.640000000000015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136</v>
      </c>
      <c r="AU185" s="249" t="s">
        <v>83</v>
      </c>
      <c r="AV185" s="13" t="s">
        <v>134</v>
      </c>
      <c r="AW185" s="13" t="s">
        <v>32</v>
      </c>
      <c r="AX185" s="13" t="s">
        <v>83</v>
      </c>
      <c r="AY185" s="249" t="s">
        <v>129</v>
      </c>
    </row>
    <row r="186" s="2" customFormat="1" ht="16.5" customHeight="1">
      <c r="A186" s="38"/>
      <c r="B186" s="39"/>
      <c r="C186" s="210" t="s">
        <v>198</v>
      </c>
      <c r="D186" s="210" t="s">
        <v>130</v>
      </c>
      <c r="E186" s="211" t="s">
        <v>199</v>
      </c>
      <c r="F186" s="212" t="s">
        <v>200</v>
      </c>
      <c r="G186" s="213" t="s">
        <v>146</v>
      </c>
      <c r="H186" s="214">
        <v>267.255</v>
      </c>
      <c r="I186" s="215"/>
      <c r="J186" s="216">
        <f>ROUND(I186*H186,2)</f>
        <v>0</v>
      </c>
      <c r="K186" s="212" t="s">
        <v>1</v>
      </c>
      <c r="L186" s="44"/>
      <c r="M186" s="217" t="s">
        <v>1</v>
      </c>
      <c r="N186" s="218" t="s">
        <v>40</v>
      </c>
      <c r="O186" s="91"/>
      <c r="P186" s="219">
        <f>O186*H186</f>
        <v>0</v>
      </c>
      <c r="Q186" s="219">
        <v>0</v>
      </c>
      <c r="R186" s="219">
        <f>Q186*H186</f>
        <v>0</v>
      </c>
      <c r="S186" s="219">
        <v>0</v>
      </c>
      <c r="T186" s="22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1" t="s">
        <v>134</v>
      </c>
      <c r="AT186" s="221" t="s">
        <v>130</v>
      </c>
      <c r="AU186" s="221" t="s">
        <v>83</v>
      </c>
      <c r="AY186" s="17" t="s">
        <v>129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7" t="s">
        <v>83</v>
      </c>
      <c r="BK186" s="222">
        <f>ROUND(I186*H186,2)</f>
        <v>0</v>
      </c>
      <c r="BL186" s="17" t="s">
        <v>134</v>
      </c>
      <c r="BM186" s="221" t="s">
        <v>201</v>
      </c>
    </row>
    <row r="187" s="2" customFormat="1">
      <c r="A187" s="38"/>
      <c r="B187" s="39"/>
      <c r="C187" s="40"/>
      <c r="D187" s="223" t="s">
        <v>135</v>
      </c>
      <c r="E187" s="40"/>
      <c r="F187" s="224" t="s">
        <v>202</v>
      </c>
      <c r="G187" s="40"/>
      <c r="H187" s="40"/>
      <c r="I187" s="225"/>
      <c r="J187" s="40"/>
      <c r="K187" s="40"/>
      <c r="L187" s="44"/>
      <c r="M187" s="226"/>
      <c r="N187" s="227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135</v>
      </c>
      <c r="AU187" s="17" t="s">
        <v>83</v>
      </c>
    </row>
    <row r="188" s="14" customFormat="1">
      <c r="A188" s="14"/>
      <c r="B188" s="250"/>
      <c r="C188" s="251"/>
      <c r="D188" s="223" t="s">
        <v>136</v>
      </c>
      <c r="E188" s="252" t="s">
        <v>1</v>
      </c>
      <c r="F188" s="253" t="s">
        <v>168</v>
      </c>
      <c r="G188" s="251"/>
      <c r="H188" s="252" t="s">
        <v>1</v>
      </c>
      <c r="I188" s="254"/>
      <c r="J188" s="251"/>
      <c r="K188" s="251"/>
      <c r="L188" s="255"/>
      <c r="M188" s="256"/>
      <c r="N188" s="257"/>
      <c r="O188" s="257"/>
      <c r="P188" s="257"/>
      <c r="Q188" s="257"/>
      <c r="R188" s="257"/>
      <c r="S188" s="257"/>
      <c r="T188" s="25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9" t="s">
        <v>136</v>
      </c>
      <c r="AU188" s="259" t="s">
        <v>83</v>
      </c>
      <c r="AV188" s="14" t="s">
        <v>83</v>
      </c>
      <c r="AW188" s="14" t="s">
        <v>32</v>
      </c>
      <c r="AX188" s="14" t="s">
        <v>75</v>
      </c>
      <c r="AY188" s="259" t="s">
        <v>129</v>
      </c>
    </row>
    <row r="189" s="12" customFormat="1">
      <c r="A189" s="12"/>
      <c r="B189" s="228"/>
      <c r="C189" s="229"/>
      <c r="D189" s="223" t="s">
        <v>136</v>
      </c>
      <c r="E189" s="230" t="s">
        <v>1</v>
      </c>
      <c r="F189" s="231" t="s">
        <v>203</v>
      </c>
      <c r="G189" s="229"/>
      <c r="H189" s="232">
        <v>303.53500000000003</v>
      </c>
      <c r="I189" s="233"/>
      <c r="J189" s="229"/>
      <c r="K189" s="229"/>
      <c r="L189" s="234"/>
      <c r="M189" s="235"/>
      <c r="N189" s="236"/>
      <c r="O189" s="236"/>
      <c r="P189" s="236"/>
      <c r="Q189" s="236"/>
      <c r="R189" s="236"/>
      <c r="S189" s="236"/>
      <c r="T189" s="237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38" t="s">
        <v>136</v>
      </c>
      <c r="AU189" s="238" t="s">
        <v>83</v>
      </c>
      <c r="AV189" s="12" t="s">
        <v>85</v>
      </c>
      <c r="AW189" s="12" t="s">
        <v>32</v>
      </c>
      <c r="AX189" s="12" t="s">
        <v>75</v>
      </c>
      <c r="AY189" s="238" t="s">
        <v>129</v>
      </c>
    </row>
    <row r="190" s="14" customFormat="1">
      <c r="A190" s="14"/>
      <c r="B190" s="250"/>
      <c r="C190" s="251"/>
      <c r="D190" s="223" t="s">
        <v>136</v>
      </c>
      <c r="E190" s="252" t="s">
        <v>1</v>
      </c>
      <c r="F190" s="253" t="s">
        <v>204</v>
      </c>
      <c r="G190" s="251"/>
      <c r="H190" s="252" t="s">
        <v>1</v>
      </c>
      <c r="I190" s="254"/>
      <c r="J190" s="251"/>
      <c r="K190" s="251"/>
      <c r="L190" s="255"/>
      <c r="M190" s="256"/>
      <c r="N190" s="257"/>
      <c r="O190" s="257"/>
      <c r="P190" s="257"/>
      <c r="Q190" s="257"/>
      <c r="R190" s="257"/>
      <c r="S190" s="257"/>
      <c r="T190" s="25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9" t="s">
        <v>136</v>
      </c>
      <c r="AU190" s="259" t="s">
        <v>83</v>
      </c>
      <c r="AV190" s="14" t="s">
        <v>83</v>
      </c>
      <c r="AW190" s="14" t="s">
        <v>32</v>
      </c>
      <c r="AX190" s="14" t="s">
        <v>75</v>
      </c>
      <c r="AY190" s="259" t="s">
        <v>129</v>
      </c>
    </row>
    <row r="191" s="12" customFormat="1">
      <c r="A191" s="12"/>
      <c r="B191" s="228"/>
      <c r="C191" s="229"/>
      <c r="D191" s="223" t="s">
        <v>136</v>
      </c>
      <c r="E191" s="230" t="s">
        <v>1</v>
      </c>
      <c r="F191" s="231" t="s">
        <v>205</v>
      </c>
      <c r="G191" s="229"/>
      <c r="H191" s="232">
        <v>-108.258</v>
      </c>
      <c r="I191" s="233"/>
      <c r="J191" s="229"/>
      <c r="K191" s="229"/>
      <c r="L191" s="234"/>
      <c r="M191" s="235"/>
      <c r="N191" s="236"/>
      <c r="O191" s="236"/>
      <c r="P191" s="236"/>
      <c r="Q191" s="236"/>
      <c r="R191" s="236"/>
      <c r="S191" s="236"/>
      <c r="T191" s="237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38" t="s">
        <v>136</v>
      </c>
      <c r="AU191" s="238" t="s">
        <v>83</v>
      </c>
      <c r="AV191" s="12" t="s">
        <v>85</v>
      </c>
      <c r="AW191" s="12" t="s">
        <v>32</v>
      </c>
      <c r="AX191" s="12" t="s">
        <v>75</v>
      </c>
      <c r="AY191" s="238" t="s">
        <v>129</v>
      </c>
    </row>
    <row r="192" s="15" customFormat="1">
      <c r="A192" s="15"/>
      <c r="B192" s="260"/>
      <c r="C192" s="261"/>
      <c r="D192" s="223" t="s">
        <v>136</v>
      </c>
      <c r="E192" s="262" t="s">
        <v>1</v>
      </c>
      <c r="F192" s="263" t="s">
        <v>153</v>
      </c>
      <c r="G192" s="261"/>
      <c r="H192" s="264">
        <v>195.27700000000004</v>
      </c>
      <c r="I192" s="265"/>
      <c r="J192" s="261"/>
      <c r="K192" s="261"/>
      <c r="L192" s="266"/>
      <c r="M192" s="267"/>
      <c r="N192" s="268"/>
      <c r="O192" s="268"/>
      <c r="P192" s="268"/>
      <c r="Q192" s="268"/>
      <c r="R192" s="268"/>
      <c r="S192" s="268"/>
      <c r="T192" s="269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0" t="s">
        <v>136</v>
      </c>
      <c r="AU192" s="270" t="s">
        <v>83</v>
      </c>
      <c r="AV192" s="15" t="s">
        <v>143</v>
      </c>
      <c r="AW192" s="15" t="s">
        <v>32</v>
      </c>
      <c r="AX192" s="15" t="s">
        <v>75</v>
      </c>
      <c r="AY192" s="270" t="s">
        <v>129</v>
      </c>
    </row>
    <row r="193" s="14" customFormat="1">
      <c r="A193" s="14"/>
      <c r="B193" s="250"/>
      <c r="C193" s="251"/>
      <c r="D193" s="223" t="s">
        <v>136</v>
      </c>
      <c r="E193" s="252" t="s">
        <v>1</v>
      </c>
      <c r="F193" s="253" t="s">
        <v>154</v>
      </c>
      <c r="G193" s="251"/>
      <c r="H193" s="252" t="s">
        <v>1</v>
      </c>
      <c r="I193" s="254"/>
      <c r="J193" s="251"/>
      <c r="K193" s="251"/>
      <c r="L193" s="255"/>
      <c r="M193" s="256"/>
      <c r="N193" s="257"/>
      <c r="O193" s="257"/>
      <c r="P193" s="257"/>
      <c r="Q193" s="257"/>
      <c r="R193" s="257"/>
      <c r="S193" s="257"/>
      <c r="T193" s="25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9" t="s">
        <v>136</v>
      </c>
      <c r="AU193" s="259" t="s">
        <v>83</v>
      </c>
      <c r="AV193" s="14" t="s">
        <v>83</v>
      </c>
      <c r="AW193" s="14" t="s">
        <v>32</v>
      </c>
      <c r="AX193" s="14" t="s">
        <v>75</v>
      </c>
      <c r="AY193" s="259" t="s">
        <v>129</v>
      </c>
    </row>
    <row r="194" s="12" customFormat="1">
      <c r="A194" s="12"/>
      <c r="B194" s="228"/>
      <c r="C194" s="229"/>
      <c r="D194" s="223" t="s">
        <v>136</v>
      </c>
      <c r="E194" s="230" t="s">
        <v>1</v>
      </c>
      <c r="F194" s="231" t="s">
        <v>206</v>
      </c>
      <c r="G194" s="229"/>
      <c r="H194" s="232">
        <v>137.19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38" t="s">
        <v>136</v>
      </c>
      <c r="AU194" s="238" t="s">
        <v>83</v>
      </c>
      <c r="AV194" s="12" t="s">
        <v>85</v>
      </c>
      <c r="AW194" s="12" t="s">
        <v>32</v>
      </c>
      <c r="AX194" s="12" t="s">
        <v>75</v>
      </c>
      <c r="AY194" s="238" t="s">
        <v>129</v>
      </c>
    </row>
    <row r="195" s="14" customFormat="1">
      <c r="A195" s="14"/>
      <c r="B195" s="250"/>
      <c r="C195" s="251"/>
      <c r="D195" s="223" t="s">
        <v>136</v>
      </c>
      <c r="E195" s="252" t="s">
        <v>1</v>
      </c>
      <c r="F195" s="253" t="s">
        <v>156</v>
      </c>
      <c r="G195" s="251"/>
      <c r="H195" s="252" t="s">
        <v>1</v>
      </c>
      <c r="I195" s="254"/>
      <c r="J195" s="251"/>
      <c r="K195" s="251"/>
      <c r="L195" s="255"/>
      <c r="M195" s="256"/>
      <c r="N195" s="257"/>
      <c r="O195" s="257"/>
      <c r="P195" s="257"/>
      <c r="Q195" s="257"/>
      <c r="R195" s="257"/>
      <c r="S195" s="257"/>
      <c r="T195" s="25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9" t="s">
        <v>136</v>
      </c>
      <c r="AU195" s="259" t="s">
        <v>83</v>
      </c>
      <c r="AV195" s="14" t="s">
        <v>83</v>
      </c>
      <c r="AW195" s="14" t="s">
        <v>32</v>
      </c>
      <c r="AX195" s="14" t="s">
        <v>75</v>
      </c>
      <c r="AY195" s="259" t="s">
        <v>129</v>
      </c>
    </row>
    <row r="196" s="12" customFormat="1">
      <c r="A196" s="12"/>
      <c r="B196" s="228"/>
      <c r="C196" s="229"/>
      <c r="D196" s="223" t="s">
        <v>136</v>
      </c>
      <c r="E196" s="230" t="s">
        <v>1</v>
      </c>
      <c r="F196" s="231" t="s">
        <v>207</v>
      </c>
      <c r="G196" s="229"/>
      <c r="H196" s="232">
        <v>-65.212000000000003</v>
      </c>
      <c r="I196" s="233"/>
      <c r="J196" s="229"/>
      <c r="K196" s="229"/>
      <c r="L196" s="234"/>
      <c r="M196" s="235"/>
      <c r="N196" s="236"/>
      <c r="O196" s="236"/>
      <c r="P196" s="236"/>
      <c r="Q196" s="236"/>
      <c r="R196" s="236"/>
      <c r="S196" s="236"/>
      <c r="T196" s="237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38" t="s">
        <v>136</v>
      </c>
      <c r="AU196" s="238" t="s">
        <v>83</v>
      </c>
      <c r="AV196" s="12" t="s">
        <v>85</v>
      </c>
      <c r="AW196" s="12" t="s">
        <v>32</v>
      </c>
      <c r="AX196" s="12" t="s">
        <v>75</v>
      </c>
      <c r="AY196" s="238" t="s">
        <v>129</v>
      </c>
    </row>
    <row r="197" s="15" customFormat="1">
      <c r="A197" s="15"/>
      <c r="B197" s="260"/>
      <c r="C197" s="261"/>
      <c r="D197" s="223" t="s">
        <v>136</v>
      </c>
      <c r="E197" s="262" t="s">
        <v>1</v>
      </c>
      <c r="F197" s="263" t="s">
        <v>153</v>
      </c>
      <c r="G197" s="261"/>
      <c r="H197" s="264">
        <v>71.977999999999994</v>
      </c>
      <c r="I197" s="265"/>
      <c r="J197" s="261"/>
      <c r="K197" s="261"/>
      <c r="L197" s="266"/>
      <c r="M197" s="267"/>
      <c r="N197" s="268"/>
      <c r="O197" s="268"/>
      <c r="P197" s="268"/>
      <c r="Q197" s="268"/>
      <c r="R197" s="268"/>
      <c r="S197" s="268"/>
      <c r="T197" s="269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0" t="s">
        <v>136</v>
      </c>
      <c r="AU197" s="270" t="s">
        <v>83</v>
      </c>
      <c r="AV197" s="15" t="s">
        <v>143</v>
      </c>
      <c r="AW197" s="15" t="s">
        <v>32</v>
      </c>
      <c r="AX197" s="15" t="s">
        <v>75</v>
      </c>
      <c r="AY197" s="270" t="s">
        <v>129</v>
      </c>
    </row>
    <row r="198" s="13" customFormat="1">
      <c r="A198" s="13"/>
      <c r="B198" s="239"/>
      <c r="C198" s="240"/>
      <c r="D198" s="223" t="s">
        <v>136</v>
      </c>
      <c r="E198" s="241" t="s">
        <v>1</v>
      </c>
      <c r="F198" s="242" t="s">
        <v>138</v>
      </c>
      <c r="G198" s="240"/>
      <c r="H198" s="243">
        <v>267.25500000000005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9" t="s">
        <v>136</v>
      </c>
      <c r="AU198" s="249" t="s">
        <v>83</v>
      </c>
      <c r="AV198" s="13" t="s">
        <v>134</v>
      </c>
      <c r="AW198" s="13" t="s">
        <v>32</v>
      </c>
      <c r="AX198" s="13" t="s">
        <v>83</v>
      </c>
      <c r="AY198" s="249" t="s">
        <v>129</v>
      </c>
    </row>
    <row r="199" s="2" customFormat="1" ht="21.75" customHeight="1">
      <c r="A199" s="38"/>
      <c r="B199" s="39"/>
      <c r="C199" s="210" t="s">
        <v>173</v>
      </c>
      <c r="D199" s="210" t="s">
        <v>130</v>
      </c>
      <c r="E199" s="211" t="s">
        <v>208</v>
      </c>
      <c r="F199" s="212" t="s">
        <v>209</v>
      </c>
      <c r="G199" s="213" t="s">
        <v>146</v>
      </c>
      <c r="H199" s="214">
        <v>1072.675</v>
      </c>
      <c r="I199" s="215"/>
      <c r="J199" s="216">
        <f>ROUND(I199*H199,2)</f>
        <v>0</v>
      </c>
      <c r="K199" s="212" t="s">
        <v>1</v>
      </c>
      <c r="L199" s="44"/>
      <c r="M199" s="217" t="s">
        <v>1</v>
      </c>
      <c r="N199" s="218" t="s">
        <v>40</v>
      </c>
      <c r="O199" s="91"/>
      <c r="P199" s="219">
        <f>O199*H199</f>
        <v>0</v>
      </c>
      <c r="Q199" s="219">
        <v>0</v>
      </c>
      <c r="R199" s="219">
        <f>Q199*H199</f>
        <v>0</v>
      </c>
      <c r="S199" s="219">
        <v>0</v>
      </c>
      <c r="T199" s="22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1" t="s">
        <v>134</v>
      </c>
      <c r="AT199" s="221" t="s">
        <v>130</v>
      </c>
      <c r="AU199" s="221" t="s">
        <v>83</v>
      </c>
      <c r="AY199" s="17" t="s">
        <v>129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7" t="s">
        <v>83</v>
      </c>
      <c r="BK199" s="222">
        <f>ROUND(I199*H199,2)</f>
        <v>0</v>
      </c>
      <c r="BL199" s="17" t="s">
        <v>134</v>
      </c>
      <c r="BM199" s="221" t="s">
        <v>210</v>
      </c>
    </row>
    <row r="200" s="2" customFormat="1">
      <c r="A200" s="38"/>
      <c r="B200" s="39"/>
      <c r="C200" s="40"/>
      <c r="D200" s="223" t="s">
        <v>135</v>
      </c>
      <c r="E200" s="40"/>
      <c r="F200" s="224" t="s">
        <v>211</v>
      </c>
      <c r="G200" s="40"/>
      <c r="H200" s="40"/>
      <c r="I200" s="225"/>
      <c r="J200" s="40"/>
      <c r="K200" s="40"/>
      <c r="L200" s="44"/>
      <c r="M200" s="226"/>
      <c r="N200" s="227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135</v>
      </c>
      <c r="AU200" s="17" t="s">
        <v>83</v>
      </c>
    </row>
    <row r="201" s="14" customFormat="1">
      <c r="A201" s="14"/>
      <c r="B201" s="250"/>
      <c r="C201" s="251"/>
      <c r="D201" s="223" t="s">
        <v>136</v>
      </c>
      <c r="E201" s="252" t="s">
        <v>1</v>
      </c>
      <c r="F201" s="253" t="s">
        <v>168</v>
      </c>
      <c r="G201" s="251"/>
      <c r="H201" s="252" t="s">
        <v>1</v>
      </c>
      <c r="I201" s="254"/>
      <c r="J201" s="251"/>
      <c r="K201" s="251"/>
      <c r="L201" s="255"/>
      <c r="M201" s="256"/>
      <c r="N201" s="257"/>
      <c r="O201" s="257"/>
      <c r="P201" s="257"/>
      <c r="Q201" s="257"/>
      <c r="R201" s="257"/>
      <c r="S201" s="257"/>
      <c r="T201" s="25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9" t="s">
        <v>136</v>
      </c>
      <c r="AU201" s="259" t="s">
        <v>83</v>
      </c>
      <c r="AV201" s="14" t="s">
        <v>83</v>
      </c>
      <c r="AW201" s="14" t="s">
        <v>32</v>
      </c>
      <c r="AX201" s="14" t="s">
        <v>75</v>
      </c>
      <c r="AY201" s="259" t="s">
        <v>129</v>
      </c>
    </row>
    <row r="202" s="12" customFormat="1">
      <c r="A202" s="12"/>
      <c r="B202" s="228"/>
      <c r="C202" s="229"/>
      <c r="D202" s="223" t="s">
        <v>136</v>
      </c>
      <c r="E202" s="230" t="s">
        <v>1</v>
      </c>
      <c r="F202" s="231" t="s">
        <v>212</v>
      </c>
      <c r="G202" s="229"/>
      <c r="H202" s="232">
        <v>613.86000000000001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38" t="s">
        <v>136</v>
      </c>
      <c r="AU202" s="238" t="s">
        <v>83</v>
      </c>
      <c r="AV202" s="12" t="s">
        <v>85</v>
      </c>
      <c r="AW202" s="12" t="s">
        <v>32</v>
      </c>
      <c r="AX202" s="12" t="s">
        <v>75</v>
      </c>
      <c r="AY202" s="238" t="s">
        <v>129</v>
      </c>
    </row>
    <row r="203" s="14" customFormat="1">
      <c r="A203" s="14"/>
      <c r="B203" s="250"/>
      <c r="C203" s="251"/>
      <c r="D203" s="223" t="s">
        <v>136</v>
      </c>
      <c r="E203" s="252" t="s">
        <v>1</v>
      </c>
      <c r="F203" s="253" t="s">
        <v>154</v>
      </c>
      <c r="G203" s="251"/>
      <c r="H203" s="252" t="s">
        <v>1</v>
      </c>
      <c r="I203" s="254"/>
      <c r="J203" s="251"/>
      <c r="K203" s="251"/>
      <c r="L203" s="255"/>
      <c r="M203" s="256"/>
      <c r="N203" s="257"/>
      <c r="O203" s="257"/>
      <c r="P203" s="257"/>
      <c r="Q203" s="257"/>
      <c r="R203" s="257"/>
      <c r="S203" s="257"/>
      <c r="T203" s="25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9" t="s">
        <v>136</v>
      </c>
      <c r="AU203" s="259" t="s">
        <v>83</v>
      </c>
      <c r="AV203" s="14" t="s">
        <v>83</v>
      </c>
      <c r="AW203" s="14" t="s">
        <v>32</v>
      </c>
      <c r="AX203" s="14" t="s">
        <v>75</v>
      </c>
      <c r="AY203" s="259" t="s">
        <v>129</v>
      </c>
    </row>
    <row r="204" s="12" customFormat="1">
      <c r="A204" s="12"/>
      <c r="B204" s="228"/>
      <c r="C204" s="229"/>
      <c r="D204" s="223" t="s">
        <v>136</v>
      </c>
      <c r="E204" s="230" t="s">
        <v>1</v>
      </c>
      <c r="F204" s="231" t="s">
        <v>213</v>
      </c>
      <c r="G204" s="229"/>
      <c r="H204" s="232">
        <v>295.98000000000002</v>
      </c>
      <c r="I204" s="233"/>
      <c r="J204" s="229"/>
      <c r="K204" s="229"/>
      <c r="L204" s="234"/>
      <c r="M204" s="235"/>
      <c r="N204" s="236"/>
      <c r="O204" s="236"/>
      <c r="P204" s="236"/>
      <c r="Q204" s="236"/>
      <c r="R204" s="236"/>
      <c r="S204" s="236"/>
      <c r="T204" s="237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38" t="s">
        <v>136</v>
      </c>
      <c r="AU204" s="238" t="s">
        <v>83</v>
      </c>
      <c r="AV204" s="12" t="s">
        <v>85</v>
      </c>
      <c r="AW204" s="12" t="s">
        <v>32</v>
      </c>
      <c r="AX204" s="12" t="s">
        <v>75</v>
      </c>
      <c r="AY204" s="238" t="s">
        <v>129</v>
      </c>
    </row>
    <row r="205" s="14" customFormat="1">
      <c r="A205" s="14"/>
      <c r="B205" s="250"/>
      <c r="C205" s="251"/>
      <c r="D205" s="223" t="s">
        <v>136</v>
      </c>
      <c r="E205" s="252" t="s">
        <v>1</v>
      </c>
      <c r="F205" s="253" t="s">
        <v>214</v>
      </c>
      <c r="G205" s="251"/>
      <c r="H205" s="252" t="s">
        <v>1</v>
      </c>
      <c r="I205" s="254"/>
      <c r="J205" s="251"/>
      <c r="K205" s="251"/>
      <c r="L205" s="255"/>
      <c r="M205" s="256"/>
      <c r="N205" s="257"/>
      <c r="O205" s="257"/>
      <c r="P205" s="257"/>
      <c r="Q205" s="257"/>
      <c r="R205" s="257"/>
      <c r="S205" s="257"/>
      <c r="T205" s="25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9" t="s">
        <v>136</v>
      </c>
      <c r="AU205" s="259" t="s">
        <v>83</v>
      </c>
      <c r="AV205" s="14" t="s">
        <v>83</v>
      </c>
      <c r="AW205" s="14" t="s">
        <v>32</v>
      </c>
      <c r="AX205" s="14" t="s">
        <v>75</v>
      </c>
      <c r="AY205" s="259" t="s">
        <v>129</v>
      </c>
    </row>
    <row r="206" s="12" customFormat="1">
      <c r="A206" s="12"/>
      <c r="B206" s="228"/>
      <c r="C206" s="229"/>
      <c r="D206" s="223" t="s">
        <v>136</v>
      </c>
      <c r="E206" s="230" t="s">
        <v>1</v>
      </c>
      <c r="F206" s="231" t="s">
        <v>215</v>
      </c>
      <c r="G206" s="229"/>
      <c r="H206" s="232">
        <v>162.83500000000001</v>
      </c>
      <c r="I206" s="233"/>
      <c r="J206" s="229"/>
      <c r="K206" s="229"/>
      <c r="L206" s="234"/>
      <c r="M206" s="235"/>
      <c r="N206" s="236"/>
      <c r="O206" s="236"/>
      <c r="P206" s="236"/>
      <c r="Q206" s="236"/>
      <c r="R206" s="236"/>
      <c r="S206" s="236"/>
      <c r="T206" s="237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38" t="s">
        <v>136</v>
      </c>
      <c r="AU206" s="238" t="s">
        <v>83</v>
      </c>
      <c r="AV206" s="12" t="s">
        <v>85</v>
      </c>
      <c r="AW206" s="12" t="s">
        <v>32</v>
      </c>
      <c r="AX206" s="12" t="s">
        <v>75</v>
      </c>
      <c r="AY206" s="238" t="s">
        <v>129</v>
      </c>
    </row>
    <row r="207" s="13" customFormat="1">
      <c r="A207" s="13"/>
      <c r="B207" s="239"/>
      <c r="C207" s="240"/>
      <c r="D207" s="223" t="s">
        <v>136</v>
      </c>
      <c r="E207" s="241" t="s">
        <v>1</v>
      </c>
      <c r="F207" s="242" t="s">
        <v>138</v>
      </c>
      <c r="G207" s="240"/>
      <c r="H207" s="243">
        <v>1072.675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9" t="s">
        <v>136</v>
      </c>
      <c r="AU207" s="249" t="s">
        <v>83</v>
      </c>
      <c r="AV207" s="13" t="s">
        <v>134</v>
      </c>
      <c r="AW207" s="13" t="s">
        <v>32</v>
      </c>
      <c r="AX207" s="13" t="s">
        <v>83</v>
      </c>
      <c r="AY207" s="249" t="s">
        <v>129</v>
      </c>
    </row>
    <row r="208" s="2" customFormat="1" ht="21.75" customHeight="1">
      <c r="A208" s="38"/>
      <c r="B208" s="39"/>
      <c r="C208" s="210" t="s">
        <v>216</v>
      </c>
      <c r="D208" s="210" t="s">
        <v>130</v>
      </c>
      <c r="E208" s="211" t="s">
        <v>217</v>
      </c>
      <c r="F208" s="212" t="s">
        <v>218</v>
      </c>
      <c r="G208" s="213" t="s">
        <v>146</v>
      </c>
      <c r="H208" s="214">
        <v>536.15800000000002</v>
      </c>
      <c r="I208" s="215"/>
      <c r="J208" s="216">
        <f>ROUND(I208*H208,2)</f>
        <v>0</v>
      </c>
      <c r="K208" s="212" t="s">
        <v>1</v>
      </c>
      <c r="L208" s="44"/>
      <c r="M208" s="217" t="s">
        <v>1</v>
      </c>
      <c r="N208" s="218" t="s">
        <v>40</v>
      </c>
      <c r="O208" s="91"/>
      <c r="P208" s="219">
        <f>O208*H208</f>
        <v>0</v>
      </c>
      <c r="Q208" s="219">
        <v>0</v>
      </c>
      <c r="R208" s="219">
        <f>Q208*H208</f>
        <v>0</v>
      </c>
      <c r="S208" s="219">
        <v>0</v>
      </c>
      <c r="T208" s="22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1" t="s">
        <v>134</v>
      </c>
      <c r="AT208" s="221" t="s">
        <v>130</v>
      </c>
      <c r="AU208" s="221" t="s">
        <v>83</v>
      </c>
      <c r="AY208" s="17" t="s">
        <v>129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7" t="s">
        <v>83</v>
      </c>
      <c r="BK208" s="222">
        <f>ROUND(I208*H208,2)</f>
        <v>0</v>
      </c>
      <c r="BL208" s="17" t="s">
        <v>134</v>
      </c>
      <c r="BM208" s="221" t="s">
        <v>219</v>
      </c>
    </row>
    <row r="209" s="2" customFormat="1">
      <c r="A209" s="38"/>
      <c r="B209" s="39"/>
      <c r="C209" s="40"/>
      <c r="D209" s="223" t="s">
        <v>135</v>
      </c>
      <c r="E209" s="40"/>
      <c r="F209" s="224" t="s">
        <v>218</v>
      </c>
      <c r="G209" s="40"/>
      <c r="H209" s="40"/>
      <c r="I209" s="225"/>
      <c r="J209" s="40"/>
      <c r="K209" s="40"/>
      <c r="L209" s="44"/>
      <c r="M209" s="226"/>
      <c r="N209" s="227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135</v>
      </c>
      <c r="AU209" s="17" t="s">
        <v>83</v>
      </c>
    </row>
    <row r="210" s="14" customFormat="1">
      <c r="A210" s="14"/>
      <c r="B210" s="250"/>
      <c r="C210" s="251"/>
      <c r="D210" s="223" t="s">
        <v>136</v>
      </c>
      <c r="E210" s="252" t="s">
        <v>1</v>
      </c>
      <c r="F210" s="253" t="s">
        <v>168</v>
      </c>
      <c r="G210" s="251"/>
      <c r="H210" s="252" t="s">
        <v>1</v>
      </c>
      <c r="I210" s="254"/>
      <c r="J210" s="251"/>
      <c r="K210" s="251"/>
      <c r="L210" s="255"/>
      <c r="M210" s="256"/>
      <c r="N210" s="257"/>
      <c r="O210" s="257"/>
      <c r="P210" s="257"/>
      <c r="Q210" s="257"/>
      <c r="R210" s="257"/>
      <c r="S210" s="257"/>
      <c r="T210" s="25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9" t="s">
        <v>136</v>
      </c>
      <c r="AU210" s="259" t="s">
        <v>83</v>
      </c>
      <c r="AV210" s="14" t="s">
        <v>83</v>
      </c>
      <c r="AW210" s="14" t="s">
        <v>32</v>
      </c>
      <c r="AX210" s="14" t="s">
        <v>75</v>
      </c>
      <c r="AY210" s="259" t="s">
        <v>129</v>
      </c>
    </row>
    <row r="211" s="12" customFormat="1">
      <c r="A211" s="12"/>
      <c r="B211" s="228"/>
      <c r="C211" s="229"/>
      <c r="D211" s="223" t="s">
        <v>136</v>
      </c>
      <c r="E211" s="230" t="s">
        <v>1</v>
      </c>
      <c r="F211" s="231" t="s">
        <v>220</v>
      </c>
      <c r="G211" s="229"/>
      <c r="H211" s="232">
        <v>306.93000000000001</v>
      </c>
      <c r="I211" s="233"/>
      <c r="J211" s="229"/>
      <c r="K211" s="229"/>
      <c r="L211" s="234"/>
      <c r="M211" s="235"/>
      <c r="N211" s="236"/>
      <c r="O211" s="236"/>
      <c r="P211" s="236"/>
      <c r="Q211" s="236"/>
      <c r="R211" s="236"/>
      <c r="S211" s="236"/>
      <c r="T211" s="237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38" t="s">
        <v>136</v>
      </c>
      <c r="AU211" s="238" t="s">
        <v>83</v>
      </c>
      <c r="AV211" s="12" t="s">
        <v>85</v>
      </c>
      <c r="AW211" s="12" t="s">
        <v>32</v>
      </c>
      <c r="AX211" s="12" t="s">
        <v>75</v>
      </c>
      <c r="AY211" s="238" t="s">
        <v>129</v>
      </c>
    </row>
    <row r="212" s="14" customFormat="1">
      <c r="A212" s="14"/>
      <c r="B212" s="250"/>
      <c r="C212" s="251"/>
      <c r="D212" s="223" t="s">
        <v>136</v>
      </c>
      <c r="E212" s="252" t="s">
        <v>1</v>
      </c>
      <c r="F212" s="253" t="s">
        <v>154</v>
      </c>
      <c r="G212" s="251"/>
      <c r="H212" s="252" t="s">
        <v>1</v>
      </c>
      <c r="I212" s="254"/>
      <c r="J212" s="251"/>
      <c r="K212" s="251"/>
      <c r="L212" s="255"/>
      <c r="M212" s="256"/>
      <c r="N212" s="257"/>
      <c r="O212" s="257"/>
      <c r="P212" s="257"/>
      <c r="Q212" s="257"/>
      <c r="R212" s="257"/>
      <c r="S212" s="257"/>
      <c r="T212" s="25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9" t="s">
        <v>136</v>
      </c>
      <c r="AU212" s="259" t="s">
        <v>83</v>
      </c>
      <c r="AV212" s="14" t="s">
        <v>83</v>
      </c>
      <c r="AW212" s="14" t="s">
        <v>32</v>
      </c>
      <c r="AX212" s="14" t="s">
        <v>75</v>
      </c>
      <c r="AY212" s="259" t="s">
        <v>129</v>
      </c>
    </row>
    <row r="213" s="12" customFormat="1">
      <c r="A213" s="12"/>
      <c r="B213" s="228"/>
      <c r="C213" s="229"/>
      <c r="D213" s="223" t="s">
        <v>136</v>
      </c>
      <c r="E213" s="230" t="s">
        <v>1</v>
      </c>
      <c r="F213" s="231" t="s">
        <v>221</v>
      </c>
      <c r="G213" s="229"/>
      <c r="H213" s="232">
        <v>147.81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38" t="s">
        <v>136</v>
      </c>
      <c r="AU213" s="238" t="s">
        <v>83</v>
      </c>
      <c r="AV213" s="12" t="s">
        <v>85</v>
      </c>
      <c r="AW213" s="12" t="s">
        <v>32</v>
      </c>
      <c r="AX213" s="12" t="s">
        <v>75</v>
      </c>
      <c r="AY213" s="238" t="s">
        <v>129</v>
      </c>
    </row>
    <row r="214" s="14" customFormat="1">
      <c r="A214" s="14"/>
      <c r="B214" s="250"/>
      <c r="C214" s="251"/>
      <c r="D214" s="223" t="s">
        <v>136</v>
      </c>
      <c r="E214" s="252" t="s">
        <v>1</v>
      </c>
      <c r="F214" s="253" t="s">
        <v>214</v>
      </c>
      <c r="G214" s="251"/>
      <c r="H214" s="252" t="s">
        <v>1</v>
      </c>
      <c r="I214" s="254"/>
      <c r="J214" s="251"/>
      <c r="K214" s="251"/>
      <c r="L214" s="255"/>
      <c r="M214" s="256"/>
      <c r="N214" s="257"/>
      <c r="O214" s="257"/>
      <c r="P214" s="257"/>
      <c r="Q214" s="257"/>
      <c r="R214" s="257"/>
      <c r="S214" s="257"/>
      <c r="T214" s="25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9" t="s">
        <v>136</v>
      </c>
      <c r="AU214" s="259" t="s">
        <v>83</v>
      </c>
      <c r="AV214" s="14" t="s">
        <v>83</v>
      </c>
      <c r="AW214" s="14" t="s">
        <v>32</v>
      </c>
      <c r="AX214" s="14" t="s">
        <v>75</v>
      </c>
      <c r="AY214" s="259" t="s">
        <v>129</v>
      </c>
    </row>
    <row r="215" s="12" customFormat="1">
      <c r="A215" s="12"/>
      <c r="B215" s="228"/>
      <c r="C215" s="229"/>
      <c r="D215" s="223" t="s">
        <v>136</v>
      </c>
      <c r="E215" s="230" t="s">
        <v>1</v>
      </c>
      <c r="F215" s="231" t="s">
        <v>222</v>
      </c>
      <c r="G215" s="229"/>
      <c r="H215" s="232">
        <v>81.418000000000006</v>
      </c>
      <c r="I215" s="233"/>
      <c r="J215" s="229"/>
      <c r="K215" s="229"/>
      <c r="L215" s="234"/>
      <c r="M215" s="235"/>
      <c r="N215" s="236"/>
      <c r="O215" s="236"/>
      <c r="P215" s="236"/>
      <c r="Q215" s="236"/>
      <c r="R215" s="236"/>
      <c r="S215" s="236"/>
      <c r="T215" s="237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38" t="s">
        <v>136</v>
      </c>
      <c r="AU215" s="238" t="s">
        <v>83</v>
      </c>
      <c r="AV215" s="12" t="s">
        <v>85</v>
      </c>
      <c r="AW215" s="12" t="s">
        <v>32</v>
      </c>
      <c r="AX215" s="12" t="s">
        <v>75</v>
      </c>
      <c r="AY215" s="238" t="s">
        <v>129</v>
      </c>
    </row>
    <row r="216" s="13" customFormat="1">
      <c r="A216" s="13"/>
      <c r="B216" s="239"/>
      <c r="C216" s="240"/>
      <c r="D216" s="223" t="s">
        <v>136</v>
      </c>
      <c r="E216" s="241" t="s">
        <v>1</v>
      </c>
      <c r="F216" s="242" t="s">
        <v>138</v>
      </c>
      <c r="G216" s="240"/>
      <c r="H216" s="243">
        <v>536.15800000000002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136</v>
      </c>
      <c r="AU216" s="249" t="s">
        <v>83</v>
      </c>
      <c r="AV216" s="13" t="s">
        <v>134</v>
      </c>
      <c r="AW216" s="13" t="s">
        <v>32</v>
      </c>
      <c r="AX216" s="13" t="s">
        <v>83</v>
      </c>
      <c r="AY216" s="249" t="s">
        <v>129</v>
      </c>
    </row>
    <row r="217" s="2" customFormat="1" ht="16.5" customHeight="1">
      <c r="A217" s="38"/>
      <c r="B217" s="39"/>
      <c r="C217" s="210" t="s">
        <v>180</v>
      </c>
      <c r="D217" s="210" t="s">
        <v>130</v>
      </c>
      <c r="E217" s="211" t="s">
        <v>223</v>
      </c>
      <c r="F217" s="212" t="s">
        <v>224</v>
      </c>
      <c r="G217" s="213" t="s">
        <v>146</v>
      </c>
      <c r="H217" s="214">
        <v>536.15800000000002</v>
      </c>
      <c r="I217" s="215"/>
      <c r="J217" s="216">
        <f>ROUND(I217*H217,2)</f>
        <v>0</v>
      </c>
      <c r="K217" s="212" t="s">
        <v>1</v>
      </c>
      <c r="L217" s="44"/>
      <c r="M217" s="217" t="s">
        <v>1</v>
      </c>
      <c r="N217" s="218" t="s">
        <v>40</v>
      </c>
      <c r="O217" s="91"/>
      <c r="P217" s="219">
        <f>O217*H217</f>
        <v>0</v>
      </c>
      <c r="Q217" s="219">
        <v>0</v>
      </c>
      <c r="R217" s="219">
        <f>Q217*H217</f>
        <v>0</v>
      </c>
      <c r="S217" s="219">
        <v>0</v>
      </c>
      <c r="T217" s="22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1" t="s">
        <v>134</v>
      </c>
      <c r="AT217" s="221" t="s">
        <v>130</v>
      </c>
      <c r="AU217" s="221" t="s">
        <v>83</v>
      </c>
      <c r="AY217" s="17" t="s">
        <v>129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7" t="s">
        <v>83</v>
      </c>
      <c r="BK217" s="222">
        <f>ROUND(I217*H217,2)</f>
        <v>0</v>
      </c>
      <c r="BL217" s="17" t="s">
        <v>134</v>
      </c>
      <c r="BM217" s="221" t="s">
        <v>225</v>
      </c>
    </row>
    <row r="218" s="2" customFormat="1">
      <c r="A218" s="38"/>
      <c r="B218" s="39"/>
      <c r="C218" s="40"/>
      <c r="D218" s="223" t="s">
        <v>135</v>
      </c>
      <c r="E218" s="40"/>
      <c r="F218" s="224" t="s">
        <v>224</v>
      </c>
      <c r="G218" s="40"/>
      <c r="H218" s="40"/>
      <c r="I218" s="225"/>
      <c r="J218" s="40"/>
      <c r="K218" s="40"/>
      <c r="L218" s="44"/>
      <c r="M218" s="226"/>
      <c r="N218" s="227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135</v>
      </c>
      <c r="AU218" s="17" t="s">
        <v>83</v>
      </c>
    </row>
    <row r="219" s="14" customFormat="1">
      <c r="A219" s="14"/>
      <c r="B219" s="250"/>
      <c r="C219" s="251"/>
      <c r="D219" s="223" t="s">
        <v>136</v>
      </c>
      <c r="E219" s="252" t="s">
        <v>1</v>
      </c>
      <c r="F219" s="253" t="s">
        <v>168</v>
      </c>
      <c r="G219" s="251"/>
      <c r="H219" s="252" t="s">
        <v>1</v>
      </c>
      <c r="I219" s="254"/>
      <c r="J219" s="251"/>
      <c r="K219" s="251"/>
      <c r="L219" s="255"/>
      <c r="M219" s="256"/>
      <c r="N219" s="257"/>
      <c r="O219" s="257"/>
      <c r="P219" s="257"/>
      <c r="Q219" s="257"/>
      <c r="R219" s="257"/>
      <c r="S219" s="257"/>
      <c r="T219" s="25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9" t="s">
        <v>136</v>
      </c>
      <c r="AU219" s="259" t="s">
        <v>83</v>
      </c>
      <c r="AV219" s="14" t="s">
        <v>83</v>
      </c>
      <c r="AW219" s="14" t="s">
        <v>32</v>
      </c>
      <c r="AX219" s="14" t="s">
        <v>75</v>
      </c>
      <c r="AY219" s="259" t="s">
        <v>129</v>
      </c>
    </row>
    <row r="220" s="12" customFormat="1">
      <c r="A220" s="12"/>
      <c r="B220" s="228"/>
      <c r="C220" s="229"/>
      <c r="D220" s="223" t="s">
        <v>136</v>
      </c>
      <c r="E220" s="230" t="s">
        <v>1</v>
      </c>
      <c r="F220" s="231" t="s">
        <v>226</v>
      </c>
      <c r="G220" s="229"/>
      <c r="H220" s="232">
        <v>306.93000000000001</v>
      </c>
      <c r="I220" s="233"/>
      <c r="J220" s="229"/>
      <c r="K220" s="229"/>
      <c r="L220" s="234"/>
      <c r="M220" s="235"/>
      <c r="N220" s="236"/>
      <c r="O220" s="236"/>
      <c r="P220" s="236"/>
      <c r="Q220" s="236"/>
      <c r="R220" s="236"/>
      <c r="S220" s="236"/>
      <c r="T220" s="237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38" t="s">
        <v>136</v>
      </c>
      <c r="AU220" s="238" t="s">
        <v>83</v>
      </c>
      <c r="AV220" s="12" t="s">
        <v>85</v>
      </c>
      <c r="AW220" s="12" t="s">
        <v>32</v>
      </c>
      <c r="AX220" s="12" t="s">
        <v>75</v>
      </c>
      <c r="AY220" s="238" t="s">
        <v>129</v>
      </c>
    </row>
    <row r="221" s="14" customFormat="1">
      <c r="A221" s="14"/>
      <c r="B221" s="250"/>
      <c r="C221" s="251"/>
      <c r="D221" s="223" t="s">
        <v>136</v>
      </c>
      <c r="E221" s="252" t="s">
        <v>1</v>
      </c>
      <c r="F221" s="253" t="s">
        <v>154</v>
      </c>
      <c r="G221" s="251"/>
      <c r="H221" s="252" t="s">
        <v>1</v>
      </c>
      <c r="I221" s="254"/>
      <c r="J221" s="251"/>
      <c r="K221" s="251"/>
      <c r="L221" s="255"/>
      <c r="M221" s="256"/>
      <c r="N221" s="257"/>
      <c r="O221" s="257"/>
      <c r="P221" s="257"/>
      <c r="Q221" s="257"/>
      <c r="R221" s="257"/>
      <c r="S221" s="257"/>
      <c r="T221" s="25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9" t="s">
        <v>136</v>
      </c>
      <c r="AU221" s="259" t="s">
        <v>83</v>
      </c>
      <c r="AV221" s="14" t="s">
        <v>83</v>
      </c>
      <c r="AW221" s="14" t="s">
        <v>32</v>
      </c>
      <c r="AX221" s="14" t="s">
        <v>75</v>
      </c>
      <c r="AY221" s="259" t="s">
        <v>129</v>
      </c>
    </row>
    <row r="222" s="12" customFormat="1">
      <c r="A222" s="12"/>
      <c r="B222" s="228"/>
      <c r="C222" s="229"/>
      <c r="D222" s="223" t="s">
        <v>136</v>
      </c>
      <c r="E222" s="230" t="s">
        <v>1</v>
      </c>
      <c r="F222" s="231" t="s">
        <v>227</v>
      </c>
      <c r="G222" s="229"/>
      <c r="H222" s="232">
        <v>147.81</v>
      </c>
      <c r="I222" s="233"/>
      <c r="J222" s="229"/>
      <c r="K222" s="229"/>
      <c r="L222" s="234"/>
      <c r="M222" s="235"/>
      <c r="N222" s="236"/>
      <c r="O222" s="236"/>
      <c r="P222" s="236"/>
      <c r="Q222" s="236"/>
      <c r="R222" s="236"/>
      <c r="S222" s="236"/>
      <c r="T222" s="237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38" t="s">
        <v>136</v>
      </c>
      <c r="AU222" s="238" t="s">
        <v>83</v>
      </c>
      <c r="AV222" s="12" t="s">
        <v>85</v>
      </c>
      <c r="AW222" s="12" t="s">
        <v>32</v>
      </c>
      <c r="AX222" s="12" t="s">
        <v>75</v>
      </c>
      <c r="AY222" s="238" t="s">
        <v>129</v>
      </c>
    </row>
    <row r="223" s="14" customFormat="1">
      <c r="A223" s="14"/>
      <c r="B223" s="250"/>
      <c r="C223" s="251"/>
      <c r="D223" s="223" t="s">
        <v>136</v>
      </c>
      <c r="E223" s="252" t="s">
        <v>1</v>
      </c>
      <c r="F223" s="253" t="s">
        <v>214</v>
      </c>
      <c r="G223" s="251"/>
      <c r="H223" s="252" t="s">
        <v>1</v>
      </c>
      <c r="I223" s="254"/>
      <c r="J223" s="251"/>
      <c r="K223" s="251"/>
      <c r="L223" s="255"/>
      <c r="M223" s="256"/>
      <c r="N223" s="257"/>
      <c r="O223" s="257"/>
      <c r="P223" s="257"/>
      <c r="Q223" s="257"/>
      <c r="R223" s="257"/>
      <c r="S223" s="257"/>
      <c r="T223" s="25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9" t="s">
        <v>136</v>
      </c>
      <c r="AU223" s="259" t="s">
        <v>83</v>
      </c>
      <c r="AV223" s="14" t="s">
        <v>83</v>
      </c>
      <c r="AW223" s="14" t="s">
        <v>32</v>
      </c>
      <c r="AX223" s="14" t="s">
        <v>75</v>
      </c>
      <c r="AY223" s="259" t="s">
        <v>129</v>
      </c>
    </row>
    <row r="224" s="12" customFormat="1">
      <c r="A224" s="12"/>
      <c r="B224" s="228"/>
      <c r="C224" s="229"/>
      <c r="D224" s="223" t="s">
        <v>136</v>
      </c>
      <c r="E224" s="230" t="s">
        <v>1</v>
      </c>
      <c r="F224" s="231" t="s">
        <v>222</v>
      </c>
      <c r="G224" s="229"/>
      <c r="H224" s="232">
        <v>81.418000000000006</v>
      </c>
      <c r="I224" s="233"/>
      <c r="J224" s="229"/>
      <c r="K224" s="229"/>
      <c r="L224" s="234"/>
      <c r="M224" s="235"/>
      <c r="N224" s="236"/>
      <c r="O224" s="236"/>
      <c r="P224" s="236"/>
      <c r="Q224" s="236"/>
      <c r="R224" s="236"/>
      <c r="S224" s="236"/>
      <c r="T224" s="237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38" t="s">
        <v>136</v>
      </c>
      <c r="AU224" s="238" t="s">
        <v>83</v>
      </c>
      <c r="AV224" s="12" t="s">
        <v>85</v>
      </c>
      <c r="AW224" s="12" t="s">
        <v>32</v>
      </c>
      <c r="AX224" s="12" t="s">
        <v>75</v>
      </c>
      <c r="AY224" s="238" t="s">
        <v>129</v>
      </c>
    </row>
    <row r="225" s="13" customFormat="1">
      <c r="A225" s="13"/>
      <c r="B225" s="239"/>
      <c r="C225" s="240"/>
      <c r="D225" s="223" t="s">
        <v>136</v>
      </c>
      <c r="E225" s="241" t="s">
        <v>1</v>
      </c>
      <c r="F225" s="242" t="s">
        <v>138</v>
      </c>
      <c r="G225" s="240"/>
      <c r="H225" s="243">
        <v>536.15800000000002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9" t="s">
        <v>136</v>
      </c>
      <c r="AU225" s="249" t="s">
        <v>83</v>
      </c>
      <c r="AV225" s="13" t="s">
        <v>134</v>
      </c>
      <c r="AW225" s="13" t="s">
        <v>32</v>
      </c>
      <c r="AX225" s="13" t="s">
        <v>83</v>
      </c>
      <c r="AY225" s="249" t="s">
        <v>129</v>
      </c>
    </row>
    <row r="226" s="2" customFormat="1" ht="21.75" customHeight="1">
      <c r="A226" s="38"/>
      <c r="B226" s="39"/>
      <c r="C226" s="210" t="s">
        <v>8</v>
      </c>
      <c r="D226" s="210" t="s">
        <v>130</v>
      </c>
      <c r="E226" s="211" t="s">
        <v>228</v>
      </c>
      <c r="F226" s="212" t="s">
        <v>209</v>
      </c>
      <c r="G226" s="213" t="s">
        <v>146</v>
      </c>
      <c r="H226" s="214">
        <v>393.44999999999999</v>
      </c>
      <c r="I226" s="215"/>
      <c r="J226" s="216">
        <f>ROUND(I226*H226,2)</f>
        <v>0</v>
      </c>
      <c r="K226" s="212" t="s">
        <v>1</v>
      </c>
      <c r="L226" s="44"/>
      <c r="M226" s="217" t="s">
        <v>1</v>
      </c>
      <c r="N226" s="218" t="s">
        <v>40</v>
      </c>
      <c r="O226" s="91"/>
      <c r="P226" s="219">
        <f>O226*H226</f>
        <v>0</v>
      </c>
      <c r="Q226" s="219">
        <v>0</v>
      </c>
      <c r="R226" s="219">
        <f>Q226*H226</f>
        <v>0</v>
      </c>
      <c r="S226" s="219">
        <v>0</v>
      </c>
      <c r="T226" s="22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1" t="s">
        <v>134</v>
      </c>
      <c r="AT226" s="221" t="s">
        <v>130</v>
      </c>
      <c r="AU226" s="221" t="s">
        <v>83</v>
      </c>
      <c r="AY226" s="17" t="s">
        <v>129</v>
      </c>
      <c r="BE226" s="222">
        <f>IF(N226="základní",J226,0)</f>
        <v>0</v>
      </c>
      <c r="BF226" s="222">
        <f>IF(N226="snížená",J226,0)</f>
        <v>0</v>
      </c>
      <c r="BG226" s="222">
        <f>IF(N226="zákl. přenesená",J226,0)</f>
        <v>0</v>
      </c>
      <c r="BH226" s="222">
        <f>IF(N226="sníž. přenesená",J226,0)</f>
        <v>0</v>
      </c>
      <c r="BI226" s="222">
        <f>IF(N226="nulová",J226,0)</f>
        <v>0</v>
      </c>
      <c r="BJ226" s="17" t="s">
        <v>83</v>
      </c>
      <c r="BK226" s="222">
        <f>ROUND(I226*H226,2)</f>
        <v>0</v>
      </c>
      <c r="BL226" s="17" t="s">
        <v>134</v>
      </c>
      <c r="BM226" s="221" t="s">
        <v>229</v>
      </c>
    </row>
    <row r="227" s="2" customFormat="1">
      <c r="A227" s="38"/>
      <c r="B227" s="39"/>
      <c r="C227" s="40"/>
      <c r="D227" s="223" t="s">
        <v>135</v>
      </c>
      <c r="E227" s="40"/>
      <c r="F227" s="224" t="s">
        <v>230</v>
      </c>
      <c r="G227" s="40"/>
      <c r="H227" s="40"/>
      <c r="I227" s="225"/>
      <c r="J227" s="40"/>
      <c r="K227" s="40"/>
      <c r="L227" s="44"/>
      <c r="M227" s="226"/>
      <c r="N227" s="227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135</v>
      </c>
      <c r="AU227" s="17" t="s">
        <v>83</v>
      </c>
    </row>
    <row r="228" s="14" customFormat="1">
      <c r="A228" s="14"/>
      <c r="B228" s="250"/>
      <c r="C228" s="251"/>
      <c r="D228" s="223" t="s">
        <v>136</v>
      </c>
      <c r="E228" s="252" t="s">
        <v>1</v>
      </c>
      <c r="F228" s="253" t="s">
        <v>168</v>
      </c>
      <c r="G228" s="251"/>
      <c r="H228" s="252" t="s">
        <v>1</v>
      </c>
      <c r="I228" s="254"/>
      <c r="J228" s="251"/>
      <c r="K228" s="251"/>
      <c r="L228" s="255"/>
      <c r="M228" s="256"/>
      <c r="N228" s="257"/>
      <c r="O228" s="257"/>
      <c r="P228" s="257"/>
      <c r="Q228" s="257"/>
      <c r="R228" s="257"/>
      <c r="S228" s="257"/>
      <c r="T228" s="25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9" t="s">
        <v>136</v>
      </c>
      <c r="AU228" s="259" t="s">
        <v>83</v>
      </c>
      <c r="AV228" s="14" t="s">
        <v>83</v>
      </c>
      <c r="AW228" s="14" t="s">
        <v>32</v>
      </c>
      <c r="AX228" s="14" t="s">
        <v>75</v>
      </c>
      <c r="AY228" s="259" t="s">
        <v>129</v>
      </c>
    </row>
    <row r="229" s="12" customFormat="1">
      <c r="A229" s="12"/>
      <c r="B229" s="228"/>
      <c r="C229" s="229"/>
      <c r="D229" s="223" t="s">
        <v>136</v>
      </c>
      <c r="E229" s="230" t="s">
        <v>1</v>
      </c>
      <c r="F229" s="231" t="s">
        <v>231</v>
      </c>
      <c r="G229" s="229"/>
      <c r="H229" s="232">
        <v>300.13999999999999</v>
      </c>
      <c r="I229" s="233"/>
      <c r="J229" s="229"/>
      <c r="K229" s="229"/>
      <c r="L229" s="234"/>
      <c r="M229" s="235"/>
      <c r="N229" s="236"/>
      <c r="O229" s="236"/>
      <c r="P229" s="236"/>
      <c r="Q229" s="236"/>
      <c r="R229" s="236"/>
      <c r="S229" s="236"/>
      <c r="T229" s="237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38" t="s">
        <v>136</v>
      </c>
      <c r="AU229" s="238" t="s">
        <v>83</v>
      </c>
      <c r="AV229" s="12" t="s">
        <v>85</v>
      </c>
      <c r="AW229" s="12" t="s">
        <v>32</v>
      </c>
      <c r="AX229" s="12" t="s">
        <v>75</v>
      </c>
      <c r="AY229" s="238" t="s">
        <v>129</v>
      </c>
    </row>
    <row r="230" s="14" customFormat="1">
      <c r="A230" s="14"/>
      <c r="B230" s="250"/>
      <c r="C230" s="251"/>
      <c r="D230" s="223" t="s">
        <v>136</v>
      </c>
      <c r="E230" s="252" t="s">
        <v>1</v>
      </c>
      <c r="F230" s="253" t="s">
        <v>154</v>
      </c>
      <c r="G230" s="251"/>
      <c r="H230" s="252" t="s">
        <v>1</v>
      </c>
      <c r="I230" s="254"/>
      <c r="J230" s="251"/>
      <c r="K230" s="251"/>
      <c r="L230" s="255"/>
      <c r="M230" s="256"/>
      <c r="N230" s="257"/>
      <c r="O230" s="257"/>
      <c r="P230" s="257"/>
      <c r="Q230" s="257"/>
      <c r="R230" s="257"/>
      <c r="S230" s="257"/>
      <c r="T230" s="25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9" t="s">
        <v>136</v>
      </c>
      <c r="AU230" s="259" t="s">
        <v>83</v>
      </c>
      <c r="AV230" s="14" t="s">
        <v>83</v>
      </c>
      <c r="AW230" s="14" t="s">
        <v>32</v>
      </c>
      <c r="AX230" s="14" t="s">
        <v>75</v>
      </c>
      <c r="AY230" s="259" t="s">
        <v>129</v>
      </c>
    </row>
    <row r="231" s="12" customFormat="1">
      <c r="A231" s="12"/>
      <c r="B231" s="228"/>
      <c r="C231" s="229"/>
      <c r="D231" s="223" t="s">
        <v>136</v>
      </c>
      <c r="E231" s="230" t="s">
        <v>1</v>
      </c>
      <c r="F231" s="231" t="s">
        <v>232</v>
      </c>
      <c r="G231" s="229"/>
      <c r="H231" s="232">
        <v>93.310000000000002</v>
      </c>
      <c r="I231" s="233"/>
      <c r="J231" s="229"/>
      <c r="K231" s="229"/>
      <c r="L231" s="234"/>
      <c r="M231" s="235"/>
      <c r="N231" s="236"/>
      <c r="O231" s="236"/>
      <c r="P231" s="236"/>
      <c r="Q231" s="236"/>
      <c r="R231" s="236"/>
      <c r="S231" s="236"/>
      <c r="T231" s="237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238" t="s">
        <v>136</v>
      </c>
      <c r="AU231" s="238" t="s">
        <v>83</v>
      </c>
      <c r="AV231" s="12" t="s">
        <v>85</v>
      </c>
      <c r="AW231" s="12" t="s">
        <v>32</v>
      </c>
      <c r="AX231" s="12" t="s">
        <v>75</v>
      </c>
      <c r="AY231" s="238" t="s">
        <v>129</v>
      </c>
    </row>
    <row r="232" s="13" customFormat="1">
      <c r="A232" s="13"/>
      <c r="B232" s="239"/>
      <c r="C232" s="240"/>
      <c r="D232" s="223" t="s">
        <v>136</v>
      </c>
      <c r="E232" s="241" t="s">
        <v>1</v>
      </c>
      <c r="F232" s="242" t="s">
        <v>138</v>
      </c>
      <c r="G232" s="240"/>
      <c r="H232" s="243">
        <v>393.44999999999999</v>
      </c>
      <c r="I232" s="244"/>
      <c r="J232" s="240"/>
      <c r="K232" s="240"/>
      <c r="L232" s="245"/>
      <c r="M232" s="246"/>
      <c r="N232" s="247"/>
      <c r="O232" s="247"/>
      <c r="P232" s="247"/>
      <c r="Q232" s="247"/>
      <c r="R232" s="247"/>
      <c r="S232" s="247"/>
      <c r="T232" s="24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9" t="s">
        <v>136</v>
      </c>
      <c r="AU232" s="249" t="s">
        <v>83</v>
      </c>
      <c r="AV232" s="13" t="s">
        <v>134</v>
      </c>
      <c r="AW232" s="13" t="s">
        <v>32</v>
      </c>
      <c r="AX232" s="13" t="s">
        <v>83</v>
      </c>
      <c r="AY232" s="249" t="s">
        <v>129</v>
      </c>
    </row>
    <row r="233" s="2" customFormat="1" ht="21.75" customHeight="1">
      <c r="A233" s="38"/>
      <c r="B233" s="39"/>
      <c r="C233" s="210" t="s">
        <v>186</v>
      </c>
      <c r="D233" s="210" t="s">
        <v>130</v>
      </c>
      <c r="E233" s="211" t="s">
        <v>233</v>
      </c>
      <c r="F233" s="212" t="s">
        <v>234</v>
      </c>
      <c r="G233" s="213" t="s">
        <v>146</v>
      </c>
      <c r="H233" s="214">
        <v>5508.3000000000002</v>
      </c>
      <c r="I233" s="215"/>
      <c r="J233" s="216">
        <f>ROUND(I233*H233,2)</f>
        <v>0</v>
      </c>
      <c r="K233" s="212" t="s">
        <v>1</v>
      </c>
      <c r="L233" s="44"/>
      <c r="M233" s="217" t="s">
        <v>1</v>
      </c>
      <c r="N233" s="218" t="s">
        <v>40</v>
      </c>
      <c r="O233" s="91"/>
      <c r="P233" s="219">
        <f>O233*H233</f>
        <v>0</v>
      </c>
      <c r="Q233" s="219">
        <v>0</v>
      </c>
      <c r="R233" s="219">
        <f>Q233*H233</f>
        <v>0</v>
      </c>
      <c r="S233" s="219">
        <v>0</v>
      </c>
      <c r="T233" s="22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1" t="s">
        <v>134</v>
      </c>
      <c r="AT233" s="221" t="s">
        <v>130</v>
      </c>
      <c r="AU233" s="221" t="s">
        <v>83</v>
      </c>
      <c r="AY233" s="17" t="s">
        <v>129</v>
      </c>
      <c r="BE233" s="222">
        <f>IF(N233="základní",J233,0)</f>
        <v>0</v>
      </c>
      <c r="BF233" s="222">
        <f>IF(N233="snížená",J233,0)</f>
        <v>0</v>
      </c>
      <c r="BG233" s="222">
        <f>IF(N233="zákl. přenesená",J233,0)</f>
        <v>0</v>
      </c>
      <c r="BH233" s="222">
        <f>IF(N233="sníž. přenesená",J233,0)</f>
        <v>0</v>
      </c>
      <c r="BI233" s="222">
        <f>IF(N233="nulová",J233,0)</f>
        <v>0</v>
      </c>
      <c r="BJ233" s="17" t="s">
        <v>83</v>
      </c>
      <c r="BK233" s="222">
        <f>ROUND(I233*H233,2)</f>
        <v>0</v>
      </c>
      <c r="BL233" s="17" t="s">
        <v>134</v>
      </c>
      <c r="BM233" s="221" t="s">
        <v>235</v>
      </c>
    </row>
    <row r="234" s="2" customFormat="1">
      <c r="A234" s="38"/>
      <c r="B234" s="39"/>
      <c r="C234" s="40"/>
      <c r="D234" s="223" t="s">
        <v>135</v>
      </c>
      <c r="E234" s="40"/>
      <c r="F234" s="224" t="s">
        <v>234</v>
      </c>
      <c r="G234" s="40"/>
      <c r="H234" s="40"/>
      <c r="I234" s="225"/>
      <c r="J234" s="40"/>
      <c r="K234" s="40"/>
      <c r="L234" s="44"/>
      <c r="M234" s="226"/>
      <c r="N234" s="227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135</v>
      </c>
      <c r="AU234" s="17" t="s">
        <v>83</v>
      </c>
    </row>
    <row r="235" s="12" customFormat="1">
      <c r="A235" s="12"/>
      <c r="B235" s="228"/>
      <c r="C235" s="229"/>
      <c r="D235" s="223" t="s">
        <v>136</v>
      </c>
      <c r="E235" s="230" t="s">
        <v>1</v>
      </c>
      <c r="F235" s="231" t="s">
        <v>236</v>
      </c>
      <c r="G235" s="229"/>
      <c r="H235" s="232">
        <v>4201.96</v>
      </c>
      <c r="I235" s="233"/>
      <c r="J235" s="229"/>
      <c r="K235" s="229"/>
      <c r="L235" s="234"/>
      <c r="M235" s="235"/>
      <c r="N235" s="236"/>
      <c r="O235" s="236"/>
      <c r="P235" s="236"/>
      <c r="Q235" s="236"/>
      <c r="R235" s="236"/>
      <c r="S235" s="236"/>
      <c r="T235" s="237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238" t="s">
        <v>136</v>
      </c>
      <c r="AU235" s="238" t="s">
        <v>83</v>
      </c>
      <c r="AV235" s="12" t="s">
        <v>85</v>
      </c>
      <c r="AW235" s="12" t="s">
        <v>32</v>
      </c>
      <c r="AX235" s="12" t="s">
        <v>75</v>
      </c>
      <c r="AY235" s="238" t="s">
        <v>129</v>
      </c>
    </row>
    <row r="236" s="12" customFormat="1">
      <c r="A236" s="12"/>
      <c r="B236" s="228"/>
      <c r="C236" s="229"/>
      <c r="D236" s="223" t="s">
        <v>136</v>
      </c>
      <c r="E236" s="230" t="s">
        <v>1</v>
      </c>
      <c r="F236" s="231" t="s">
        <v>237</v>
      </c>
      <c r="G236" s="229"/>
      <c r="H236" s="232">
        <v>1306.3399999999999</v>
      </c>
      <c r="I236" s="233"/>
      <c r="J236" s="229"/>
      <c r="K236" s="229"/>
      <c r="L236" s="234"/>
      <c r="M236" s="235"/>
      <c r="N236" s="236"/>
      <c r="O236" s="236"/>
      <c r="P236" s="236"/>
      <c r="Q236" s="236"/>
      <c r="R236" s="236"/>
      <c r="S236" s="236"/>
      <c r="T236" s="237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38" t="s">
        <v>136</v>
      </c>
      <c r="AU236" s="238" t="s">
        <v>83</v>
      </c>
      <c r="AV236" s="12" t="s">
        <v>85</v>
      </c>
      <c r="AW236" s="12" t="s">
        <v>32</v>
      </c>
      <c r="AX236" s="12" t="s">
        <v>75</v>
      </c>
      <c r="AY236" s="238" t="s">
        <v>129</v>
      </c>
    </row>
    <row r="237" s="13" customFormat="1">
      <c r="A237" s="13"/>
      <c r="B237" s="239"/>
      <c r="C237" s="240"/>
      <c r="D237" s="223" t="s">
        <v>136</v>
      </c>
      <c r="E237" s="241" t="s">
        <v>1</v>
      </c>
      <c r="F237" s="242" t="s">
        <v>138</v>
      </c>
      <c r="G237" s="240"/>
      <c r="H237" s="243">
        <v>5508.3000000000002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9" t="s">
        <v>136</v>
      </c>
      <c r="AU237" s="249" t="s">
        <v>83</v>
      </c>
      <c r="AV237" s="13" t="s">
        <v>134</v>
      </c>
      <c r="AW237" s="13" t="s">
        <v>32</v>
      </c>
      <c r="AX237" s="13" t="s">
        <v>83</v>
      </c>
      <c r="AY237" s="249" t="s">
        <v>129</v>
      </c>
    </row>
    <row r="238" s="2" customFormat="1" ht="16.5" customHeight="1">
      <c r="A238" s="38"/>
      <c r="B238" s="39"/>
      <c r="C238" s="210" t="s">
        <v>238</v>
      </c>
      <c r="D238" s="210" t="s">
        <v>130</v>
      </c>
      <c r="E238" s="211" t="s">
        <v>239</v>
      </c>
      <c r="F238" s="212" t="s">
        <v>240</v>
      </c>
      <c r="G238" s="213" t="s">
        <v>241</v>
      </c>
      <c r="H238" s="214">
        <v>668.86500000000001</v>
      </c>
      <c r="I238" s="215"/>
      <c r="J238" s="216">
        <f>ROUND(I238*H238,2)</f>
        <v>0</v>
      </c>
      <c r="K238" s="212" t="s">
        <v>1</v>
      </c>
      <c r="L238" s="44"/>
      <c r="M238" s="217" t="s">
        <v>1</v>
      </c>
      <c r="N238" s="218" t="s">
        <v>40</v>
      </c>
      <c r="O238" s="91"/>
      <c r="P238" s="219">
        <f>O238*H238</f>
        <v>0</v>
      </c>
      <c r="Q238" s="219">
        <v>0</v>
      </c>
      <c r="R238" s="219">
        <f>Q238*H238</f>
        <v>0</v>
      </c>
      <c r="S238" s="219">
        <v>0</v>
      </c>
      <c r="T238" s="22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1" t="s">
        <v>134</v>
      </c>
      <c r="AT238" s="221" t="s">
        <v>130</v>
      </c>
      <c r="AU238" s="221" t="s">
        <v>83</v>
      </c>
      <c r="AY238" s="17" t="s">
        <v>129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7" t="s">
        <v>83</v>
      </c>
      <c r="BK238" s="222">
        <f>ROUND(I238*H238,2)</f>
        <v>0</v>
      </c>
      <c r="BL238" s="17" t="s">
        <v>134</v>
      </c>
      <c r="BM238" s="221" t="s">
        <v>242</v>
      </c>
    </row>
    <row r="239" s="2" customFormat="1">
      <c r="A239" s="38"/>
      <c r="B239" s="39"/>
      <c r="C239" s="40"/>
      <c r="D239" s="223" t="s">
        <v>135</v>
      </c>
      <c r="E239" s="40"/>
      <c r="F239" s="224" t="s">
        <v>243</v>
      </c>
      <c r="G239" s="40"/>
      <c r="H239" s="40"/>
      <c r="I239" s="225"/>
      <c r="J239" s="40"/>
      <c r="K239" s="40"/>
      <c r="L239" s="44"/>
      <c r="M239" s="226"/>
      <c r="N239" s="227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135</v>
      </c>
      <c r="AU239" s="17" t="s">
        <v>83</v>
      </c>
    </row>
    <row r="240" s="12" customFormat="1">
      <c r="A240" s="12"/>
      <c r="B240" s="228"/>
      <c r="C240" s="229"/>
      <c r="D240" s="223" t="s">
        <v>136</v>
      </c>
      <c r="E240" s="230" t="s">
        <v>1</v>
      </c>
      <c r="F240" s="231" t="s">
        <v>244</v>
      </c>
      <c r="G240" s="229"/>
      <c r="H240" s="232">
        <v>510.238</v>
      </c>
      <c r="I240" s="233"/>
      <c r="J240" s="229"/>
      <c r="K240" s="229"/>
      <c r="L240" s="234"/>
      <c r="M240" s="235"/>
      <c r="N240" s="236"/>
      <c r="O240" s="236"/>
      <c r="P240" s="236"/>
      <c r="Q240" s="236"/>
      <c r="R240" s="236"/>
      <c r="S240" s="236"/>
      <c r="T240" s="237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238" t="s">
        <v>136</v>
      </c>
      <c r="AU240" s="238" t="s">
        <v>83</v>
      </c>
      <c r="AV240" s="12" t="s">
        <v>85</v>
      </c>
      <c r="AW240" s="12" t="s">
        <v>32</v>
      </c>
      <c r="AX240" s="12" t="s">
        <v>75</v>
      </c>
      <c r="AY240" s="238" t="s">
        <v>129</v>
      </c>
    </row>
    <row r="241" s="12" customFormat="1">
      <c r="A241" s="12"/>
      <c r="B241" s="228"/>
      <c r="C241" s="229"/>
      <c r="D241" s="223" t="s">
        <v>136</v>
      </c>
      <c r="E241" s="230" t="s">
        <v>1</v>
      </c>
      <c r="F241" s="231" t="s">
        <v>245</v>
      </c>
      <c r="G241" s="229"/>
      <c r="H241" s="232">
        <v>158.62700000000001</v>
      </c>
      <c r="I241" s="233"/>
      <c r="J241" s="229"/>
      <c r="K241" s="229"/>
      <c r="L241" s="234"/>
      <c r="M241" s="235"/>
      <c r="N241" s="236"/>
      <c r="O241" s="236"/>
      <c r="P241" s="236"/>
      <c r="Q241" s="236"/>
      <c r="R241" s="236"/>
      <c r="S241" s="236"/>
      <c r="T241" s="237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238" t="s">
        <v>136</v>
      </c>
      <c r="AU241" s="238" t="s">
        <v>83</v>
      </c>
      <c r="AV241" s="12" t="s">
        <v>85</v>
      </c>
      <c r="AW241" s="12" t="s">
        <v>32</v>
      </c>
      <c r="AX241" s="12" t="s">
        <v>75</v>
      </c>
      <c r="AY241" s="238" t="s">
        <v>129</v>
      </c>
    </row>
    <row r="242" s="13" customFormat="1">
      <c r="A242" s="13"/>
      <c r="B242" s="239"/>
      <c r="C242" s="240"/>
      <c r="D242" s="223" t="s">
        <v>136</v>
      </c>
      <c r="E242" s="241" t="s">
        <v>1</v>
      </c>
      <c r="F242" s="242" t="s">
        <v>138</v>
      </c>
      <c r="G242" s="240"/>
      <c r="H242" s="243">
        <v>668.86500000000001</v>
      </c>
      <c r="I242" s="244"/>
      <c r="J242" s="240"/>
      <c r="K242" s="240"/>
      <c r="L242" s="245"/>
      <c r="M242" s="246"/>
      <c r="N242" s="247"/>
      <c r="O242" s="247"/>
      <c r="P242" s="247"/>
      <c r="Q242" s="247"/>
      <c r="R242" s="247"/>
      <c r="S242" s="247"/>
      <c r="T242" s="24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9" t="s">
        <v>136</v>
      </c>
      <c r="AU242" s="249" t="s">
        <v>83</v>
      </c>
      <c r="AV242" s="13" t="s">
        <v>134</v>
      </c>
      <c r="AW242" s="13" t="s">
        <v>32</v>
      </c>
      <c r="AX242" s="13" t="s">
        <v>83</v>
      </c>
      <c r="AY242" s="249" t="s">
        <v>129</v>
      </c>
    </row>
    <row r="243" s="2" customFormat="1" ht="16.5" customHeight="1">
      <c r="A243" s="38"/>
      <c r="B243" s="39"/>
      <c r="C243" s="210" t="s">
        <v>191</v>
      </c>
      <c r="D243" s="210" t="s">
        <v>130</v>
      </c>
      <c r="E243" s="211" t="s">
        <v>246</v>
      </c>
      <c r="F243" s="212" t="s">
        <v>247</v>
      </c>
      <c r="G243" s="213" t="s">
        <v>146</v>
      </c>
      <c r="H243" s="214">
        <v>290.44999999999999</v>
      </c>
      <c r="I243" s="215"/>
      <c r="J243" s="216">
        <f>ROUND(I243*H243,2)</f>
        <v>0</v>
      </c>
      <c r="K243" s="212" t="s">
        <v>1</v>
      </c>
      <c r="L243" s="44"/>
      <c r="M243" s="217" t="s">
        <v>1</v>
      </c>
      <c r="N243" s="218" t="s">
        <v>40</v>
      </c>
      <c r="O243" s="91"/>
      <c r="P243" s="219">
        <f>O243*H243</f>
        <v>0</v>
      </c>
      <c r="Q243" s="219">
        <v>0</v>
      </c>
      <c r="R243" s="219">
        <f>Q243*H243</f>
        <v>0</v>
      </c>
      <c r="S243" s="219">
        <v>0</v>
      </c>
      <c r="T243" s="22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1" t="s">
        <v>134</v>
      </c>
      <c r="AT243" s="221" t="s">
        <v>130</v>
      </c>
      <c r="AU243" s="221" t="s">
        <v>83</v>
      </c>
      <c r="AY243" s="17" t="s">
        <v>129</v>
      </c>
      <c r="BE243" s="222">
        <f>IF(N243="základní",J243,0)</f>
        <v>0</v>
      </c>
      <c r="BF243" s="222">
        <f>IF(N243="snížená",J243,0)</f>
        <v>0</v>
      </c>
      <c r="BG243" s="222">
        <f>IF(N243="zákl. přenesená",J243,0)</f>
        <v>0</v>
      </c>
      <c r="BH243" s="222">
        <f>IF(N243="sníž. přenesená",J243,0)</f>
        <v>0</v>
      </c>
      <c r="BI243" s="222">
        <f>IF(N243="nulová",J243,0)</f>
        <v>0</v>
      </c>
      <c r="BJ243" s="17" t="s">
        <v>83</v>
      </c>
      <c r="BK243" s="222">
        <f>ROUND(I243*H243,2)</f>
        <v>0</v>
      </c>
      <c r="BL243" s="17" t="s">
        <v>134</v>
      </c>
      <c r="BM243" s="221" t="s">
        <v>248</v>
      </c>
    </row>
    <row r="244" s="2" customFormat="1">
      <c r="A244" s="38"/>
      <c r="B244" s="39"/>
      <c r="C244" s="40"/>
      <c r="D244" s="223" t="s">
        <v>135</v>
      </c>
      <c r="E244" s="40"/>
      <c r="F244" s="224" t="s">
        <v>249</v>
      </c>
      <c r="G244" s="40"/>
      <c r="H244" s="40"/>
      <c r="I244" s="225"/>
      <c r="J244" s="40"/>
      <c r="K244" s="40"/>
      <c r="L244" s="44"/>
      <c r="M244" s="226"/>
      <c r="N244" s="227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135</v>
      </c>
      <c r="AU244" s="17" t="s">
        <v>83</v>
      </c>
    </row>
    <row r="245" s="14" customFormat="1">
      <c r="A245" s="14"/>
      <c r="B245" s="250"/>
      <c r="C245" s="251"/>
      <c r="D245" s="223" t="s">
        <v>136</v>
      </c>
      <c r="E245" s="252" t="s">
        <v>1</v>
      </c>
      <c r="F245" s="253" t="s">
        <v>168</v>
      </c>
      <c r="G245" s="251"/>
      <c r="H245" s="252" t="s">
        <v>1</v>
      </c>
      <c r="I245" s="254"/>
      <c r="J245" s="251"/>
      <c r="K245" s="251"/>
      <c r="L245" s="255"/>
      <c r="M245" s="256"/>
      <c r="N245" s="257"/>
      <c r="O245" s="257"/>
      <c r="P245" s="257"/>
      <c r="Q245" s="257"/>
      <c r="R245" s="257"/>
      <c r="S245" s="257"/>
      <c r="T245" s="25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9" t="s">
        <v>136</v>
      </c>
      <c r="AU245" s="259" t="s">
        <v>83</v>
      </c>
      <c r="AV245" s="14" t="s">
        <v>83</v>
      </c>
      <c r="AW245" s="14" t="s">
        <v>32</v>
      </c>
      <c r="AX245" s="14" t="s">
        <v>75</v>
      </c>
      <c r="AY245" s="259" t="s">
        <v>129</v>
      </c>
    </row>
    <row r="246" s="12" customFormat="1">
      <c r="A246" s="12"/>
      <c r="B246" s="228"/>
      <c r="C246" s="229"/>
      <c r="D246" s="223" t="s">
        <v>136</v>
      </c>
      <c r="E246" s="230" t="s">
        <v>1</v>
      </c>
      <c r="F246" s="231" t="s">
        <v>250</v>
      </c>
      <c r="G246" s="229"/>
      <c r="H246" s="232">
        <v>204.09999999999999</v>
      </c>
      <c r="I246" s="233"/>
      <c r="J246" s="229"/>
      <c r="K246" s="229"/>
      <c r="L246" s="234"/>
      <c r="M246" s="235"/>
      <c r="N246" s="236"/>
      <c r="O246" s="236"/>
      <c r="P246" s="236"/>
      <c r="Q246" s="236"/>
      <c r="R246" s="236"/>
      <c r="S246" s="236"/>
      <c r="T246" s="237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T246" s="238" t="s">
        <v>136</v>
      </c>
      <c r="AU246" s="238" t="s">
        <v>83</v>
      </c>
      <c r="AV246" s="12" t="s">
        <v>85</v>
      </c>
      <c r="AW246" s="12" t="s">
        <v>32</v>
      </c>
      <c r="AX246" s="12" t="s">
        <v>75</v>
      </c>
      <c r="AY246" s="238" t="s">
        <v>129</v>
      </c>
    </row>
    <row r="247" s="14" customFormat="1">
      <c r="A247" s="14"/>
      <c r="B247" s="250"/>
      <c r="C247" s="251"/>
      <c r="D247" s="223" t="s">
        <v>136</v>
      </c>
      <c r="E247" s="252" t="s">
        <v>1</v>
      </c>
      <c r="F247" s="253" t="s">
        <v>154</v>
      </c>
      <c r="G247" s="251"/>
      <c r="H247" s="252" t="s">
        <v>1</v>
      </c>
      <c r="I247" s="254"/>
      <c r="J247" s="251"/>
      <c r="K247" s="251"/>
      <c r="L247" s="255"/>
      <c r="M247" s="256"/>
      <c r="N247" s="257"/>
      <c r="O247" s="257"/>
      <c r="P247" s="257"/>
      <c r="Q247" s="257"/>
      <c r="R247" s="257"/>
      <c r="S247" s="257"/>
      <c r="T247" s="25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9" t="s">
        <v>136</v>
      </c>
      <c r="AU247" s="259" t="s">
        <v>83</v>
      </c>
      <c r="AV247" s="14" t="s">
        <v>83</v>
      </c>
      <c r="AW247" s="14" t="s">
        <v>32</v>
      </c>
      <c r="AX247" s="14" t="s">
        <v>75</v>
      </c>
      <c r="AY247" s="259" t="s">
        <v>129</v>
      </c>
    </row>
    <row r="248" s="12" customFormat="1">
      <c r="A248" s="12"/>
      <c r="B248" s="228"/>
      <c r="C248" s="229"/>
      <c r="D248" s="223" t="s">
        <v>136</v>
      </c>
      <c r="E248" s="230" t="s">
        <v>1</v>
      </c>
      <c r="F248" s="231" t="s">
        <v>251</v>
      </c>
      <c r="G248" s="229"/>
      <c r="H248" s="232">
        <v>86.349999999999994</v>
      </c>
      <c r="I248" s="233"/>
      <c r="J248" s="229"/>
      <c r="K248" s="229"/>
      <c r="L248" s="234"/>
      <c r="M248" s="235"/>
      <c r="N248" s="236"/>
      <c r="O248" s="236"/>
      <c r="P248" s="236"/>
      <c r="Q248" s="236"/>
      <c r="R248" s="236"/>
      <c r="S248" s="236"/>
      <c r="T248" s="237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T248" s="238" t="s">
        <v>136</v>
      </c>
      <c r="AU248" s="238" t="s">
        <v>83</v>
      </c>
      <c r="AV248" s="12" t="s">
        <v>85</v>
      </c>
      <c r="AW248" s="12" t="s">
        <v>32</v>
      </c>
      <c r="AX248" s="12" t="s">
        <v>75</v>
      </c>
      <c r="AY248" s="238" t="s">
        <v>129</v>
      </c>
    </row>
    <row r="249" s="13" customFormat="1">
      <c r="A249" s="13"/>
      <c r="B249" s="239"/>
      <c r="C249" s="240"/>
      <c r="D249" s="223" t="s">
        <v>136</v>
      </c>
      <c r="E249" s="241" t="s">
        <v>1</v>
      </c>
      <c r="F249" s="242" t="s">
        <v>138</v>
      </c>
      <c r="G249" s="240"/>
      <c r="H249" s="243">
        <v>290.44999999999999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9" t="s">
        <v>136</v>
      </c>
      <c r="AU249" s="249" t="s">
        <v>83</v>
      </c>
      <c r="AV249" s="13" t="s">
        <v>134</v>
      </c>
      <c r="AW249" s="13" t="s">
        <v>32</v>
      </c>
      <c r="AX249" s="13" t="s">
        <v>83</v>
      </c>
      <c r="AY249" s="249" t="s">
        <v>129</v>
      </c>
    </row>
    <row r="250" s="2" customFormat="1" ht="16.5" customHeight="1">
      <c r="A250" s="38"/>
      <c r="B250" s="39"/>
      <c r="C250" s="210" t="s">
        <v>252</v>
      </c>
      <c r="D250" s="210" t="s">
        <v>130</v>
      </c>
      <c r="E250" s="211" t="s">
        <v>253</v>
      </c>
      <c r="F250" s="212" t="s">
        <v>254</v>
      </c>
      <c r="G250" s="213" t="s">
        <v>146</v>
      </c>
      <c r="H250" s="214">
        <v>21.600000000000001</v>
      </c>
      <c r="I250" s="215"/>
      <c r="J250" s="216">
        <f>ROUND(I250*H250,2)</f>
        <v>0</v>
      </c>
      <c r="K250" s="212" t="s">
        <v>1</v>
      </c>
      <c r="L250" s="44"/>
      <c r="M250" s="217" t="s">
        <v>1</v>
      </c>
      <c r="N250" s="218" t="s">
        <v>40</v>
      </c>
      <c r="O250" s="91"/>
      <c r="P250" s="219">
        <f>O250*H250</f>
        <v>0</v>
      </c>
      <c r="Q250" s="219">
        <v>0</v>
      </c>
      <c r="R250" s="219">
        <f>Q250*H250</f>
        <v>0</v>
      </c>
      <c r="S250" s="219">
        <v>0</v>
      </c>
      <c r="T250" s="22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1" t="s">
        <v>134</v>
      </c>
      <c r="AT250" s="221" t="s">
        <v>130</v>
      </c>
      <c r="AU250" s="221" t="s">
        <v>83</v>
      </c>
      <c r="AY250" s="17" t="s">
        <v>129</v>
      </c>
      <c r="BE250" s="222">
        <f>IF(N250="základní",J250,0)</f>
        <v>0</v>
      </c>
      <c r="BF250" s="222">
        <f>IF(N250="snížená",J250,0)</f>
        <v>0</v>
      </c>
      <c r="BG250" s="222">
        <f>IF(N250="zákl. přenesená",J250,0)</f>
        <v>0</v>
      </c>
      <c r="BH250" s="222">
        <f>IF(N250="sníž. přenesená",J250,0)</f>
        <v>0</v>
      </c>
      <c r="BI250" s="222">
        <f>IF(N250="nulová",J250,0)</f>
        <v>0</v>
      </c>
      <c r="BJ250" s="17" t="s">
        <v>83</v>
      </c>
      <c r="BK250" s="222">
        <f>ROUND(I250*H250,2)</f>
        <v>0</v>
      </c>
      <c r="BL250" s="17" t="s">
        <v>134</v>
      </c>
      <c r="BM250" s="221" t="s">
        <v>255</v>
      </c>
    </row>
    <row r="251" s="2" customFormat="1">
      <c r="A251" s="38"/>
      <c r="B251" s="39"/>
      <c r="C251" s="40"/>
      <c r="D251" s="223" t="s">
        <v>135</v>
      </c>
      <c r="E251" s="40"/>
      <c r="F251" s="224" t="s">
        <v>254</v>
      </c>
      <c r="G251" s="40"/>
      <c r="H251" s="40"/>
      <c r="I251" s="225"/>
      <c r="J251" s="40"/>
      <c r="K251" s="40"/>
      <c r="L251" s="44"/>
      <c r="M251" s="226"/>
      <c r="N251" s="227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135</v>
      </c>
      <c r="AU251" s="17" t="s">
        <v>83</v>
      </c>
    </row>
    <row r="252" s="14" customFormat="1">
      <c r="A252" s="14"/>
      <c r="B252" s="250"/>
      <c r="C252" s="251"/>
      <c r="D252" s="223" t="s">
        <v>136</v>
      </c>
      <c r="E252" s="252" t="s">
        <v>1</v>
      </c>
      <c r="F252" s="253" t="s">
        <v>168</v>
      </c>
      <c r="G252" s="251"/>
      <c r="H252" s="252" t="s">
        <v>1</v>
      </c>
      <c r="I252" s="254"/>
      <c r="J252" s="251"/>
      <c r="K252" s="251"/>
      <c r="L252" s="255"/>
      <c r="M252" s="256"/>
      <c r="N252" s="257"/>
      <c r="O252" s="257"/>
      <c r="P252" s="257"/>
      <c r="Q252" s="257"/>
      <c r="R252" s="257"/>
      <c r="S252" s="257"/>
      <c r="T252" s="25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9" t="s">
        <v>136</v>
      </c>
      <c r="AU252" s="259" t="s">
        <v>83</v>
      </c>
      <c r="AV252" s="14" t="s">
        <v>83</v>
      </c>
      <c r="AW252" s="14" t="s">
        <v>32</v>
      </c>
      <c r="AX252" s="14" t="s">
        <v>75</v>
      </c>
      <c r="AY252" s="259" t="s">
        <v>129</v>
      </c>
    </row>
    <row r="253" s="12" customFormat="1">
      <c r="A253" s="12"/>
      <c r="B253" s="228"/>
      <c r="C253" s="229"/>
      <c r="D253" s="223" t="s">
        <v>136</v>
      </c>
      <c r="E253" s="230" t="s">
        <v>1</v>
      </c>
      <c r="F253" s="231" t="s">
        <v>256</v>
      </c>
      <c r="G253" s="229"/>
      <c r="H253" s="232">
        <v>18</v>
      </c>
      <c r="I253" s="233"/>
      <c r="J253" s="229"/>
      <c r="K253" s="229"/>
      <c r="L253" s="234"/>
      <c r="M253" s="235"/>
      <c r="N253" s="236"/>
      <c r="O253" s="236"/>
      <c r="P253" s="236"/>
      <c r="Q253" s="236"/>
      <c r="R253" s="236"/>
      <c r="S253" s="236"/>
      <c r="T253" s="237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38" t="s">
        <v>136</v>
      </c>
      <c r="AU253" s="238" t="s">
        <v>83</v>
      </c>
      <c r="AV253" s="12" t="s">
        <v>85</v>
      </c>
      <c r="AW253" s="12" t="s">
        <v>32</v>
      </c>
      <c r="AX253" s="12" t="s">
        <v>75</v>
      </c>
      <c r="AY253" s="238" t="s">
        <v>129</v>
      </c>
    </row>
    <row r="254" s="14" customFormat="1">
      <c r="A254" s="14"/>
      <c r="B254" s="250"/>
      <c r="C254" s="251"/>
      <c r="D254" s="223" t="s">
        <v>136</v>
      </c>
      <c r="E254" s="252" t="s">
        <v>1</v>
      </c>
      <c r="F254" s="253" t="s">
        <v>154</v>
      </c>
      <c r="G254" s="251"/>
      <c r="H254" s="252" t="s">
        <v>1</v>
      </c>
      <c r="I254" s="254"/>
      <c r="J254" s="251"/>
      <c r="K254" s="251"/>
      <c r="L254" s="255"/>
      <c r="M254" s="256"/>
      <c r="N254" s="257"/>
      <c r="O254" s="257"/>
      <c r="P254" s="257"/>
      <c r="Q254" s="257"/>
      <c r="R254" s="257"/>
      <c r="S254" s="257"/>
      <c r="T254" s="25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9" t="s">
        <v>136</v>
      </c>
      <c r="AU254" s="259" t="s">
        <v>83</v>
      </c>
      <c r="AV254" s="14" t="s">
        <v>83</v>
      </c>
      <c r="AW254" s="14" t="s">
        <v>32</v>
      </c>
      <c r="AX254" s="14" t="s">
        <v>75</v>
      </c>
      <c r="AY254" s="259" t="s">
        <v>129</v>
      </c>
    </row>
    <row r="255" s="12" customFormat="1">
      <c r="A255" s="12"/>
      <c r="B255" s="228"/>
      <c r="C255" s="229"/>
      <c r="D255" s="223" t="s">
        <v>136</v>
      </c>
      <c r="E255" s="230" t="s">
        <v>1</v>
      </c>
      <c r="F255" s="231" t="s">
        <v>257</v>
      </c>
      <c r="G255" s="229"/>
      <c r="H255" s="232">
        <v>3.6000000000000001</v>
      </c>
      <c r="I255" s="233"/>
      <c r="J255" s="229"/>
      <c r="K255" s="229"/>
      <c r="L255" s="234"/>
      <c r="M255" s="235"/>
      <c r="N255" s="236"/>
      <c r="O255" s="236"/>
      <c r="P255" s="236"/>
      <c r="Q255" s="236"/>
      <c r="R255" s="236"/>
      <c r="S255" s="236"/>
      <c r="T255" s="237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238" t="s">
        <v>136</v>
      </c>
      <c r="AU255" s="238" t="s">
        <v>83</v>
      </c>
      <c r="AV255" s="12" t="s">
        <v>85</v>
      </c>
      <c r="AW255" s="12" t="s">
        <v>32</v>
      </c>
      <c r="AX255" s="12" t="s">
        <v>75</v>
      </c>
      <c r="AY255" s="238" t="s">
        <v>129</v>
      </c>
    </row>
    <row r="256" s="13" customFormat="1">
      <c r="A256" s="13"/>
      <c r="B256" s="239"/>
      <c r="C256" s="240"/>
      <c r="D256" s="223" t="s">
        <v>136</v>
      </c>
      <c r="E256" s="241" t="s">
        <v>1</v>
      </c>
      <c r="F256" s="242" t="s">
        <v>138</v>
      </c>
      <c r="G256" s="240"/>
      <c r="H256" s="243">
        <v>21.600000000000001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9" t="s">
        <v>136</v>
      </c>
      <c r="AU256" s="249" t="s">
        <v>83</v>
      </c>
      <c r="AV256" s="13" t="s">
        <v>134</v>
      </c>
      <c r="AW256" s="13" t="s">
        <v>32</v>
      </c>
      <c r="AX256" s="13" t="s">
        <v>83</v>
      </c>
      <c r="AY256" s="249" t="s">
        <v>129</v>
      </c>
    </row>
    <row r="257" s="11" customFormat="1" ht="25.92" customHeight="1">
      <c r="A257" s="11"/>
      <c r="B257" s="196"/>
      <c r="C257" s="197"/>
      <c r="D257" s="198" t="s">
        <v>74</v>
      </c>
      <c r="E257" s="199" t="s">
        <v>134</v>
      </c>
      <c r="F257" s="199" t="s">
        <v>258</v>
      </c>
      <c r="G257" s="197"/>
      <c r="H257" s="197"/>
      <c r="I257" s="200"/>
      <c r="J257" s="201">
        <f>BK257</f>
        <v>0</v>
      </c>
      <c r="K257" s="197"/>
      <c r="L257" s="202"/>
      <c r="M257" s="203"/>
      <c r="N257" s="204"/>
      <c r="O257" s="204"/>
      <c r="P257" s="205">
        <f>SUM(P258:P285)</f>
        <v>0</v>
      </c>
      <c r="Q257" s="204"/>
      <c r="R257" s="205">
        <f>SUM(R258:R285)</f>
        <v>0</v>
      </c>
      <c r="S257" s="204"/>
      <c r="T257" s="206">
        <f>SUM(T258:T285)</f>
        <v>0</v>
      </c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R257" s="207" t="s">
        <v>83</v>
      </c>
      <c r="AT257" s="208" t="s">
        <v>74</v>
      </c>
      <c r="AU257" s="208" t="s">
        <v>75</v>
      </c>
      <c r="AY257" s="207" t="s">
        <v>129</v>
      </c>
      <c r="BK257" s="209">
        <f>SUM(BK258:BK285)</f>
        <v>0</v>
      </c>
    </row>
    <row r="258" s="2" customFormat="1" ht="21.75" customHeight="1">
      <c r="A258" s="38"/>
      <c r="B258" s="39"/>
      <c r="C258" s="210" t="s">
        <v>197</v>
      </c>
      <c r="D258" s="210" t="s">
        <v>130</v>
      </c>
      <c r="E258" s="211" t="s">
        <v>259</v>
      </c>
      <c r="F258" s="212" t="s">
        <v>260</v>
      </c>
      <c r="G258" s="213" t="s">
        <v>146</v>
      </c>
      <c r="H258" s="214">
        <v>47.969999999999999</v>
      </c>
      <c r="I258" s="215"/>
      <c r="J258" s="216">
        <f>ROUND(I258*H258,2)</f>
        <v>0</v>
      </c>
      <c r="K258" s="212" t="s">
        <v>1</v>
      </c>
      <c r="L258" s="44"/>
      <c r="M258" s="217" t="s">
        <v>1</v>
      </c>
      <c r="N258" s="218" t="s">
        <v>40</v>
      </c>
      <c r="O258" s="91"/>
      <c r="P258" s="219">
        <f>O258*H258</f>
        <v>0</v>
      </c>
      <c r="Q258" s="219">
        <v>0</v>
      </c>
      <c r="R258" s="219">
        <f>Q258*H258</f>
        <v>0</v>
      </c>
      <c r="S258" s="219">
        <v>0</v>
      </c>
      <c r="T258" s="22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1" t="s">
        <v>134</v>
      </c>
      <c r="AT258" s="221" t="s">
        <v>130</v>
      </c>
      <c r="AU258" s="221" t="s">
        <v>83</v>
      </c>
      <c r="AY258" s="17" t="s">
        <v>129</v>
      </c>
      <c r="BE258" s="222">
        <f>IF(N258="základní",J258,0)</f>
        <v>0</v>
      </c>
      <c r="BF258" s="222">
        <f>IF(N258="snížená",J258,0)</f>
        <v>0</v>
      </c>
      <c r="BG258" s="222">
        <f>IF(N258="zákl. přenesená",J258,0)</f>
        <v>0</v>
      </c>
      <c r="BH258" s="222">
        <f>IF(N258="sníž. přenesená",J258,0)</f>
        <v>0</v>
      </c>
      <c r="BI258" s="222">
        <f>IF(N258="nulová",J258,0)</f>
        <v>0</v>
      </c>
      <c r="BJ258" s="17" t="s">
        <v>83</v>
      </c>
      <c r="BK258" s="222">
        <f>ROUND(I258*H258,2)</f>
        <v>0</v>
      </c>
      <c r="BL258" s="17" t="s">
        <v>134</v>
      </c>
      <c r="BM258" s="221" t="s">
        <v>261</v>
      </c>
    </row>
    <row r="259" s="2" customFormat="1">
      <c r="A259" s="38"/>
      <c r="B259" s="39"/>
      <c r="C259" s="40"/>
      <c r="D259" s="223" t="s">
        <v>135</v>
      </c>
      <c r="E259" s="40"/>
      <c r="F259" s="224" t="s">
        <v>262</v>
      </c>
      <c r="G259" s="40"/>
      <c r="H259" s="40"/>
      <c r="I259" s="225"/>
      <c r="J259" s="40"/>
      <c r="K259" s="40"/>
      <c r="L259" s="44"/>
      <c r="M259" s="226"/>
      <c r="N259" s="227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135</v>
      </c>
      <c r="AU259" s="17" t="s">
        <v>83</v>
      </c>
    </row>
    <row r="260" s="14" customFormat="1">
      <c r="A260" s="14"/>
      <c r="B260" s="250"/>
      <c r="C260" s="251"/>
      <c r="D260" s="223" t="s">
        <v>136</v>
      </c>
      <c r="E260" s="252" t="s">
        <v>1</v>
      </c>
      <c r="F260" s="253" t="s">
        <v>168</v>
      </c>
      <c r="G260" s="251"/>
      <c r="H260" s="252" t="s">
        <v>1</v>
      </c>
      <c r="I260" s="254"/>
      <c r="J260" s="251"/>
      <c r="K260" s="251"/>
      <c r="L260" s="255"/>
      <c r="M260" s="256"/>
      <c r="N260" s="257"/>
      <c r="O260" s="257"/>
      <c r="P260" s="257"/>
      <c r="Q260" s="257"/>
      <c r="R260" s="257"/>
      <c r="S260" s="257"/>
      <c r="T260" s="25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9" t="s">
        <v>136</v>
      </c>
      <c r="AU260" s="259" t="s">
        <v>83</v>
      </c>
      <c r="AV260" s="14" t="s">
        <v>83</v>
      </c>
      <c r="AW260" s="14" t="s">
        <v>32</v>
      </c>
      <c r="AX260" s="14" t="s">
        <v>75</v>
      </c>
      <c r="AY260" s="259" t="s">
        <v>129</v>
      </c>
    </row>
    <row r="261" s="12" customFormat="1">
      <c r="A261" s="12"/>
      <c r="B261" s="228"/>
      <c r="C261" s="229"/>
      <c r="D261" s="223" t="s">
        <v>136</v>
      </c>
      <c r="E261" s="230" t="s">
        <v>1</v>
      </c>
      <c r="F261" s="231" t="s">
        <v>263</v>
      </c>
      <c r="G261" s="229"/>
      <c r="H261" s="232">
        <v>33.409999999999997</v>
      </c>
      <c r="I261" s="233"/>
      <c r="J261" s="229"/>
      <c r="K261" s="229"/>
      <c r="L261" s="234"/>
      <c r="M261" s="235"/>
      <c r="N261" s="236"/>
      <c r="O261" s="236"/>
      <c r="P261" s="236"/>
      <c r="Q261" s="236"/>
      <c r="R261" s="236"/>
      <c r="S261" s="236"/>
      <c r="T261" s="237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238" t="s">
        <v>136</v>
      </c>
      <c r="AU261" s="238" t="s">
        <v>83</v>
      </c>
      <c r="AV261" s="12" t="s">
        <v>85</v>
      </c>
      <c r="AW261" s="12" t="s">
        <v>32</v>
      </c>
      <c r="AX261" s="12" t="s">
        <v>75</v>
      </c>
      <c r="AY261" s="238" t="s">
        <v>129</v>
      </c>
    </row>
    <row r="262" s="14" customFormat="1">
      <c r="A262" s="14"/>
      <c r="B262" s="250"/>
      <c r="C262" s="251"/>
      <c r="D262" s="223" t="s">
        <v>136</v>
      </c>
      <c r="E262" s="252" t="s">
        <v>1</v>
      </c>
      <c r="F262" s="253" t="s">
        <v>154</v>
      </c>
      <c r="G262" s="251"/>
      <c r="H262" s="252" t="s">
        <v>1</v>
      </c>
      <c r="I262" s="254"/>
      <c r="J262" s="251"/>
      <c r="K262" s="251"/>
      <c r="L262" s="255"/>
      <c r="M262" s="256"/>
      <c r="N262" s="257"/>
      <c r="O262" s="257"/>
      <c r="P262" s="257"/>
      <c r="Q262" s="257"/>
      <c r="R262" s="257"/>
      <c r="S262" s="257"/>
      <c r="T262" s="25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9" t="s">
        <v>136</v>
      </c>
      <c r="AU262" s="259" t="s">
        <v>83</v>
      </c>
      <c r="AV262" s="14" t="s">
        <v>83</v>
      </c>
      <c r="AW262" s="14" t="s">
        <v>32</v>
      </c>
      <c r="AX262" s="14" t="s">
        <v>75</v>
      </c>
      <c r="AY262" s="259" t="s">
        <v>129</v>
      </c>
    </row>
    <row r="263" s="12" customFormat="1">
      <c r="A263" s="12"/>
      <c r="B263" s="228"/>
      <c r="C263" s="229"/>
      <c r="D263" s="223" t="s">
        <v>136</v>
      </c>
      <c r="E263" s="230" t="s">
        <v>1</v>
      </c>
      <c r="F263" s="231" t="s">
        <v>264</v>
      </c>
      <c r="G263" s="229"/>
      <c r="H263" s="232">
        <v>14.560000000000001</v>
      </c>
      <c r="I263" s="233"/>
      <c r="J263" s="229"/>
      <c r="K263" s="229"/>
      <c r="L263" s="234"/>
      <c r="M263" s="235"/>
      <c r="N263" s="236"/>
      <c r="O263" s="236"/>
      <c r="P263" s="236"/>
      <c r="Q263" s="236"/>
      <c r="R263" s="236"/>
      <c r="S263" s="236"/>
      <c r="T263" s="237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T263" s="238" t="s">
        <v>136</v>
      </c>
      <c r="AU263" s="238" t="s">
        <v>83</v>
      </c>
      <c r="AV263" s="12" t="s">
        <v>85</v>
      </c>
      <c r="AW263" s="12" t="s">
        <v>32</v>
      </c>
      <c r="AX263" s="12" t="s">
        <v>75</v>
      </c>
      <c r="AY263" s="238" t="s">
        <v>129</v>
      </c>
    </row>
    <row r="264" s="13" customFormat="1">
      <c r="A264" s="13"/>
      <c r="B264" s="239"/>
      <c r="C264" s="240"/>
      <c r="D264" s="223" t="s">
        <v>136</v>
      </c>
      <c r="E264" s="241" t="s">
        <v>1</v>
      </c>
      <c r="F264" s="242" t="s">
        <v>138</v>
      </c>
      <c r="G264" s="240"/>
      <c r="H264" s="243">
        <v>47.969999999999999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9" t="s">
        <v>136</v>
      </c>
      <c r="AU264" s="249" t="s">
        <v>83</v>
      </c>
      <c r="AV264" s="13" t="s">
        <v>134</v>
      </c>
      <c r="AW264" s="13" t="s">
        <v>32</v>
      </c>
      <c r="AX264" s="13" t="s">
        <v>83</v>
      </c>
      <c r="AY264" s="249" t="s">
        <v>129</v>
      </c>
    </row>
    <row r="265" s="2" customFormat="1" ht="16.5" customHeight="1">
      <c r="A265" s="38"/>
      <c r="B265" s="39"/>
      <c r="C265" s="210" t="s">
        <v>7</v>
      </c>
      <c r="D265" s="210" t="s">
        <v>130</v>
      </c>
      <c r="E265" s="211" t="s">
        <v>265</v>
      </c>
      <c r="F265" s="212" t="s">
        <v>266</v>
      </c>
      <c r="G265" s="213" t="s">
        <v>267</v>
      </c>
      <c r="H265" s="214">
        <v>508.57799999999997</v>
      </c>
      <c r="I265" s="215"/>
      <c r="J265" s="216">
        <f>ROUND(I265*H265,2)</f>
        <v>0</v>
      </c>
      <c r="K265" s="212" t="s">
        <v>1</v>
      </c>
      <c r="L265" s="44"/>
      <c r="M265" s="217" t="s">
        <v>1</v>
      </c>
      <c r="N265" s="218" t="s">
        <v>40</v>
      </c>
      <c r="O265" s="91"/>
      <c r="P265" s="219">
        <f>O265*H265</f>
        <v>0</v>
      </c>
      <c r="Q265" s="219">
        <v>0</v>
      </c>
      <c r="R265" s="219">
        <f>Q265*H265</f>
        <v>0</v>
      </c>
      <c r="S265" s="219">
        <v>0</v>
      </c>
      <c r="T265" s="220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1" t="s">
        <v>134</v>
      </c>
      <c r="AT265" s="221" t="s">
        <v>130</v>
      </c>
      <c r="AU265" s="221" t="s">
        <v>83</v>
      </c>
      <c r="AY265" s="17" t="s">
        <v>129</v>
      </c>
      <c r="BE265" s="222">
        <f>IF(N265="základní",J265,0)</f>
        <v>0</v>
      </c>
      <c r="BF265" s="222">
        <f>IF(N265="snížená",J265,0)</f>
        <v>0</v>
      </c>
      <c r="BG265" s="222">
        <f>IF(N265="zákl. přenesená",J265,0)</f>
        <v>0</v>
      </c>
      <c r="BH265" s="222">
        <f>IF(N265="sníž. přenesená",J265,0)</f>
        <v>0</v>
      </c>
      <c r="BI265" s="222">
        <f>IF(N265="nulová",J265,0)</f>
        <v>0</v>
      </c>
      <c r="BJ265" s="17" t="s">
        <v>83</v>
      </c>
      <c r="BK265" s="222">
        <f>ROUND(I265*H265,2)</f>
        <v>0</v>
      </c>
      <c r="BL265" s="17" t="s">
        <v>134</v>
      </c>
      <c r="BM265" s="221" t="s">
        <v>268</v>
      </c>
    </row>
    <row r="266" s="2" customFormat="1">
      <c r="A266" s="38"/>
      <c r="B266" s="39"/>
      <c r="C266" s="40"/>
      <c r="D266" s="223" t="s">
        <v>135</v>
      </c>
      <c r="E266" s="40"/>
      <c r="F266" s="224" t="s">
        <v>266</v>
      </c>
      <c r="G266" s="40"/>
      <c r="H266" s="40"/>
      <c r="I266" s="225"/>
      <c r="J266" s="40"/>
      <c r="K266" s="40"/>
      <c r="L266" s="44"/>
      <c r="M266" s="226"/>
      <c r="N266" s="227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135</v>
      </c>
      <c r="AU266" s="17" t="s">
        <v>83</v>
      </c>
    </row>
    <row r="267" s="14" customFormat="1">
      <c r="A267" s="14"/>
      <c r="B267" s="250"/>
      <c r="C267" s="251"/>
      <c r="D267" s="223" t="s">
        <v>136</v>
      </c>
      <c r="E267" s="252" t="s">
        <v>1</v>
      </c>
      <c r="F267" s="253" t="s">
        <v>168</v>
      </c>
      <c r="G267" s="251"/>
      <c r="H267" s="252" t="s">
        <v>1</v>
      </c>
      <c r="I267" s="254"/>
      <c r="J267" s="251"/>
      <c r="K267" s="251"/>
      <c r="L267" s="255"/>
      <c r="M267" s="256"/>
      <c r="N267" s="257"/>
      <c r="O267" s="257"/>
      <c r="P267" s="257"/>
      <c r="Q267" s="257"/>
      <c r="R267" s="257"/>
      <c r="S267" s="257"/>
      <c r="T267" s="25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9" t="s">
        <v>136</v>
      </c>
      <c r="AU267" s="259" t="s">
        <v>83</v>
      </c>
      <c r="AV267" s="14" t="s">
        <v>83</v>
      </c>
      <c r="AW267" s="14" t="s">
        <v>32</v>
      </c>
      <c r="AX267" s="14" t="s">
        <v>75</v>
      </c>
      <c r="AY267" s="259" t="s">
        <v>129</v>
      </c>
    </row>
    <row r="268" s="12" customFormat="1">
      <c r="A268" s="12"/>
      <c r="B268" s="228"/>
      <c r="C268" s="229"/>
      <c r="D268" s="223" t="s">
        <v>136</v>
      </c>
      <c r="E268" s="230" t="s">
        <v>1</v>
      </c>
      <c r="F268" s="231" t="s">
        <v>269</v>
      </c>
      <c r="G268" s="229"/>
      <c r="H268" s="232">
        <v>357.37900000000002</v>
      </c>
      <c r="I268" s="233"/>
      <c r="J268" s="229"/>
      <c r="K268" s="229"/>
      <c r="L268" s="234"/>
      <c r="M268" s="235"/>
      <c r="N268" s="236"/>
      <c r="O268" s="236"/>
      <c r="P268" s="236"/>
      <c r="Q268" s="236"/>
      <c r="R268" s="236"/>
      <c r="S268" s="236"/>
      <c r="T268" s="237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T268" s="238" t="s">
        <v>136</v>
      </c>
      <c r="AU268" s="238" t="s">
        <v>83</v>
      </c>
      <c r="AV268" s="12" t="s">
        <v>85</v>
      </c>
      <c r="AW268" s="12" t="s">
        <v>32</v>
      </c>
      <c r="AX268" s="12" t="s">
        <v>75</v>
      </c>
      <c r="AY268" s="238" t="s">
        <v>129</v>
      </c>
    </row>
    <row r="269" s="14" customFormat="1">
      <c r="A269" s="14"/>
      <c r="B269" s="250"/>
      <c r="C269" s="251"/>
      <c r="D269" s="223" t="s">
        <v>136</v>
      </c>
      <c r="E269" s="252" t="s">
        <v>1</v>
      </c>
      <c r="F269" s="253" t="s">
        <v>154</v>
      </c>
      <c r="G269" s="251"/>
      <c r="H269" s="252" t="s">
        <v>1</v>
      </c>
      <c r="I269" s="254"/>
      <c r="J269" s="251"/>
      <c r="K269" s="251"/>
      <c r="L269" s="255"/>
      <c r="M269" s="256"/>
      <c r="N269" s="257"/>
      <c r="O269" s="257"/>
      <c r="P269" s="257"/>
      <c r="Q269" s="257"/>
      <c r="R269" s="257"/>
      <c r="S269" s="257"/>
      <c r="T269" s="258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9" t="s">
        <v>136</v>
      </c>
      <c r="AU269" s="259" t="s">
        <v>83</v>
      </c>
      <c r="AV269" s="14" t="s">
        <v>83</v>
      </c>
      <c r="AW269" s="14" t="s">
        <v>32</v>
      </c>
      <c r="AX269" s="14" t="s">
        <v>75</v>
      </c>
      <c r="AY269" s="259" t="s">
        <v>129</v>
      </c>
    </row>
    <row r="270" s="12" customFormat="1">
      <c r="A270" s="12"/>
      <c r="B270" s="228"/>
      <c r="C270" s="229"/>
      <c r="D270" s="223" t="s">
        <v>136</v>
      </c>
      <c r="E270" s="230" t="s">
        <v>1</v>
      </c>
      <c r="F270" s="231" t="s">
        <v>270</v>
      </c>
      <c r="G270" s="229"/>
      <c r="H270" s="232">
        <v>151.19900000000001</v>
      </c>
      <c r="I270" s="233"/>
      <c r="J270" s="229"/>
      <c r="K270" s="229"/>
      <c r="L270" s="234"/>
      <c r="M270" s="235"/>
      <c r="N270" s="236"/>
      <c r="O270" s="236"/>
      <c r="P270" s="236"/>
      <c r="Q270" s="236"/>
      <c r="R270" s="236"/>
      <c r="S270" s="236"/>
      <c r="T270" s="237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238" t="s">
        <v>136</v>
      </c>
      <c r="AU270" s="238" t="s">
        <v>83</v>
      </c>
      <c r="AV270" s="12" t="s">
        <v>85</v>
      </c>
      <c r="AW270" s="12" t="s">
        <v>32</v>
      </c>
      <c r="AX270" s="12" t="s">
        <v>75</v>
      </c>
      <c r="AY270" s="238" t="s">
        <v>129</v>
      </c>
    </row>
    <row r="271" s="13" customFormat="1">
      <c r="A271" s="13"/>
      <c r="B271" s="239"/>
      <c r="C271" s="240"/>
      <c r="D271" s="223" t="s">
        <v>136</v>
      </c>
      <c r="E271" s="241" t="s">
        <v>1</v>
      </c>
      <c r="F271" s="242" t="s">
        <v>138</v>
      </c>
      <c r="G271" s="240"/>
      <c r="H271" s="243">
        <v>508.57800000000003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9" t="s">
        <v>136</v>
      </c>
      <c r="AU271" s="249" t="s">
        <v>83</v>
      </c>
      <c r="AV271" s="13" t="s">
        <v>134</v>
      </c>
      <c r="AW271" s="13" t="s">
        <v>32</v>
      </c>
      <c r="AX271" s="13" t="s">
        <v>83</v>
      </c>
      <c r="AY271" s="249" t="s">
        <v>129</v>
      </c>
    </row>
    <row r="272" s="2" customFormat="1" ht="16.5" customHeight="1">
      <c r="A272" s="38"/>
      <c r="B272" s="39"/>
      <c r="C272" s="210" t="s">
        <v>201</v>
      </c>
      <c r="D272" s="210" t="s">
        <v>130</v>
      </c>
      <c r="E272" s="211" t="s">
        <v>271</v>
      </c>
      <c r="F272" s="212" t="s">
        <v>272</v>
      </c>
      <c r="G272" s="213" t="s">
        <v>146</v>
      </c>
      <c r="H272" s="214">
        <v>4.7039999999999997</v>
      </c>
      <c r="I272" s="215"/>
      <c r="J272" s="216">
        <f>ROUND(I272*H272,2)</f>
        <v>0</v>
      </c>
      <c r="K272" s="212" t="s">
        <v>1</v>
      </c>
      <c r="L272" s="44"/>
      <c r="M272" s="217" t="s">
        <v>1</v>
      </c>
      <c r="N272" s="218" t="s">
        <v>40</v>
      </c>
      <c r="O272" s="91"/>
      <c r="P272" s="219">
        <f>O272*H272</f>
        <v>0</v>
      </c>
      <c r="Q272" s="219">
        <v>0</v>
      </c>
      <c r="R272" s="219">
        <f>Q272*H272</f>
        <v>0</v>
      </c>
      <c r="S272" s="219">
        <v>0</v>
      </c>
      <c r="T272" s="22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1" t="s">
        <v>134</v>
      </c>
      <c r="AT272" s="221" t="s">
        <v>130</v>
      </c>
      <c r="AU272" s="221" t="s">
        <v>83</v>
      </c>
      <c r="AY272" s="17" t="s">
        <v>129</v>
      </c>
      <c r="BE272" s="222">
        <f>IF(N272="základní",J272,0)</f>
        <v>0</v>
      </c>
      <c r="BF272" s="222">
        <f>IF(N272="snížená",J272,0)</f>
        <v>0</v>
      </c>
      <c r="BG272" s="222">
        <f>IF(N272="zákl. přenesená",J272,0)</f>
        <v>0</v>
      </c>
      <c r="BH272" s="222">
        <f>IF(N272="sníž. přenesená",J272,0)</f>
        <v>0</v>
      </c>
      <c r="BI272" s="222">
        <f>IF(N272="nulová",J272,0)</f>
        <v>0</v>
      </c>
      <c r="BJ272" s="17" t="s">
        <v>83</v>
      </c>
      <c r="BK272" s="222">
        <f>ROUND(I272*H272,2)</f>
        <v>0</v>
      </c>
      <c r="BL272" s="17" t="s">
        <v>134</v>
      </c>
      <c r="BM272" s="221" t="s">
        <v>273</v>
      </c>
    </row>
    <row r="273" s="2" customFormat="1">
      <c r="A273" s="38"/>
      <c r="B273" s="39"/>
      <c r="C273" s="40"/>
      <c r="D273" s="223" t="s">
        <v>135</v>
      </c>
      <c r="E273" s="40"/>
      <c r="F273" s="224" t="s">
        <v>272</v>
      </c>
      <c r="G273" s="40"/>
      <c r="H273" s="40"/>
      <c r="I273" s="225"/>
      <c r="J273" s="40"/>
      <c r="K273" s="40"/>
      <c r="L273" s="44"/>
      <c r="M273" s="226"/>
      <c r="N273" s="227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135</v>
      </c>
      <c r="AU273" s="17" t="s">
        <v>83</v>
      </c>
    </row>
    <row r="274" s="14" customFormat="1">
      <c r="A274" s="14"/>
      <c r="B274" s="250"/>
      <c r="C274" s="251"/>
      <c r="D274" s="223" t="s">
        <v>136</v>
      </c>
      <c r="E274" s="252" t="s">
        <v>1</v>
      </c>
      <c r="F274" s="253" t="s">
        <v>168</v>
      </c>
      <c r="G274" s="251"/>
      <c r="H274" s="252" t="s">
        <v>1</v>
      </c>
      <c r="I274" s="254"/>
      <c r="J274" s="251"/>
      <c r="K274" s="251"/>
      <c r="L274" s="255"/>
      <c r="M274" s="256"/>
      <c r="N274" s="257"/>
      <c r="O274" s="257"/>
      <c r="P274" s="257"/>
      <c r="Q274" s="257"/>
      <c r="R274" s="257"/>
      <c r="S274" s="257"/>
      <c r="T274" s="25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9" t="s">
        <v>136</v>
      </c>
      <c r="AU274" s="259" t="s">
        <v>83</v>
      </c>
      <c r="AV274" s="14" t="s">
        <v>83</v>
      </c>
      <c r="AW274" s="14" t="s">
        <v>32</v>
      </c>
      <c r="AX274" s="14" t="s">
        <v>75</v>
      </c>
      <c r="AY274" s="259" t="s">
        <v>129</v>
      </c>
    </row>
    <row r="275" s="12" customFormat="1">
      <c r="A275" s="12"/>
      <c r="B275" s="228"/>
      <c r="C275" s="229"/>
      <c r="D275" s="223" t="s">
        <v>136</v>
      </c>
      <c r="E275" s="230" t="s">
        <v>1</v>
      </c>
      <c r="F275" s="231" t="s">
        <v>274</v>
      </c>
      <c r="G275" s="229"/>
      <c r="H275" s="232">
        <v>3.234</v>
      </c>
      <c r="I275" s="233"/>
      <c r="J275" s="229"/>
      <c r="K275" s="229"/>
      <c r="L275" s="234"/>
      <c r="M275" s="235"/>
      <c r="N275" s="236"/>
      <c r="O275" s="236"/>
      <c r="P275" s="236"/>
      <c r="Q275" s="236"/>
      <c r="R275" s="236"/>
      <c r="S275" s="236"/>
      <c r="T275" s="237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38" t="s">
        <v>136</v>
      </c>
      <c r="AU275" s="238" t="s">
        <v>83</v>
      </c>
      <c r="AV275" s="12" t="s">
        <v>85</v>
      </c>
      <c r="AW275" s="12" t="s">
        <v>32</v>
      </c>
      <c r="AX275" s="12" t="s">
        <v>75</v>
      </c>
      <c r="AY275" s="238" t="s">
        <v>129</v>
      </c>
    </row>
    <row r="276" s="14" customFormat="1">
      <c r="A276" s="14"/>
      <c r="B276" s="250"/>
      <c r="C276" s="251"/>
      <c r="D276" s="223" t="s">
        <v>136</v>
      </c>
      <c r="E276" s="252" t="s">
        <v>1</v>
      </c>
      <c r="F276" s="253" t="s">
        <v>154</v>
      </c>
      <c r="G276" s="251"/>
      <c r="H276" s="252" t="s">
        <v>1</v>
      </c>
      <c r="I276" s="254"/>
      <c r="J276" s="251"/>
      <c r="K276" s="251"/>
      <c r="L276" s="255"/>
      <c r="M276" s="256"/>
      <c r="N276" s="257"/>
      <c r="O276" s="257"/>
      <c r="P276" s="257"/>
      <c r="Q276" s="257"/>
      <c r="R276" s="257"/>
      <c r="S276" s="257"/>
      <c r="T276" s="258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9" t="s">
        <v>136</v>
      </c>
      <c r="AU276" s="259" t="s">
        <v>83</v>
      </c>
      <c r="AV276" s="14" t="s">
        <v>83</v>
      </c>
      <c r="AW276" s="14" t="s">
        <v>32</v>
      </c>
      <c r="AX276" s="14" t="s">
        <v>75</v>
      </c>
      <c r="AY276" s="259" t="s">
        <v>129</v>
      </c>
    </row>
    <row r="277" s="12" customFormat="1">
      <c r="A277" s="12"/>
      <c r="B277" s="228"/>
      <c r="C277" s="229"/>
      <c r="D277" s="223" t="s">
        <v>136</v>
      </c>
      <c r="E277" s="230" t="s">
        <v>1</v>
      </c>
      <c r="F277" s="231" t="s">
        <v>275</v>
      </c>
      <c r="G277" s="229"/>
      <c r="H277" s="232">
        <v>1.47</v>
      </c>
      <c r="I277" s="233"/>
      <c r="J277" s="229"/>
      <c r="K277" s="229"/>
      <c r="L277" s="234"/>
      <c r="M277" s="235"/>
      <c r="N277" s="236"/>
      <c r="O277" s="236"/>
      <c r="P277" s="236"/>
      <c r="Q277" s="236"/>
      <c r="R277" s="236"/>
      <c r="S277" s="236"/>
      <c r="T277" s="237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T277" s="238" t="s">
        <v>136</v>
      </c>
      <c r="AU277" s="238" t="s">
        <v>83</v>
      </c>
      <c r="AV277" s="12" t="s">
        <v>85</v>
      </c>
      <c r="AW277" s="12" t="s">
        <v>32</v>
      </c>
      <c r="AX277" s="12" t="s">
        <v>75</v>
      </c>
      <c r="AY277" s="238" t="s">
        <v>129</v>
      </c>
    </row>
    <row r="278" s="13" customFormat="1">
      <c r="A278" s="13"/>
      <c r="B278" s="239"/>
      <c r="C278" s="240"/>
      <c r="D278" s="223" t="s">
        <v>136</v>
      </c>
      <c r="E278" s="241" t="s">
        <v>1</v>
      </c>
      <c r="F278" s="242" t="s">
        <v>138</v>
      </c>
      <c r="G278" s="240"/>
      <c r="H278" s="243">
        <v>4.7039999999999997</v>
      </c>
      <c r="I278" s="244"/>
      <c r="J278" s="240"/>
      <c r="K278" s="240"/>
      <c r="L278" s="245"/>
      <c r="M278" s="246"/>
      <c r="N278" s="247"/>
      <c r="O278" s="247"/>
      <c r="P278" s="247"/>
      <c r="Q278" s="247"/>
      <c r="R278" s="247"/>
      <c r="S278" s="247"/>
      <c r="T278" s="24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9" t="s">
        <v>136</v>
      </c>
      <c r="AU278" s="249" t="s">
        <v>83</v>
      </c>
      <c r="AV278" s="13" t="s">
        <v>134</v>
      </c>
      <c r="AW278" s="13" t="s">
        <v>32</v>
      </c>
      <c r="AX278" s="13" t="s">
        <v>83</v>
      </c>
      <c r="AY278" s="249" t="s">
        <v>129</v>
      </c>
    </row>
    <row r="279" s="2" customFormat="1" ht="16.5" customHeight="1">
      <c r="A279" s="38"/>
      <c r="B279" s="39"/>
      <c r="C279" s="210" t="s">
        <v>276</v>
      </c>
      <c r="D279" s="210" t="s">
        <v>130</v>
      </c>
      <c r="E279" s="211" t="s">
        <v>277</v>
      </c>
      <c r="F279" s="212" t="s">
        <v>278</v>
      </c>
      <c r="G279" s="213" t="s">
        <v>179</v>
      </c>
      <c r="H279" s="214">
        <v>13.44</v>
      </c>
      <c r="I279" s="215"/>
      <c r="J279" s="216">
        <f>ROUND(I279*H279,2)</f>
        <v>0</v>
      </c>
      <c r="K279" s="212" t="s">
        <v>1</v>
      </c>
      <c r="L279" s="44"/>
      <c r="M279" s="217" t="s">
        <v>1</v>
      </c>
      <c r="N279" s="218" t="s">
        <v>40</v>
      </c>
      <c r="O279" s="91"/>
      <c r="P279" s="219">
        <f>O279*H279</f>
        <v>0</v>
      </c>
      <c r="Q279" s="219">
        <v>0</v>
      </c>
      <c r="R279" s="219">
        <f>Q279*H279</f>
        <v>0</v>
      </c>
      <c r="S279" s="219">
        <v>0</v>
      </c>
      <c r="T279" s="22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1" t="s">
        <v>134</v>
      </c>
      <c r="AT279" s="221" t="s">
        <v>130</v>
      </c>
      <c r="AU279" s="221" t="s">
        <v>83</v>
      </c>
      <c r="AY279" s="17" t="s">
        <v>129</v>
      </c>
      <c r="BE279" s="222">
        <f>IF(N279="základní",J279,0)</f>
        <v>0</v>
      </c>
      <c r="BF279" s="222">
        <f>IF(N279="snížená",J279,0)</f>
        <v>0</v>
      </c>
      <c r="BG279" s="222">
        <f>IF(N279="zákl. přenesená",J279,0)</f>
        <v>0</v>
      </c>
      <c r="BH279" s="222">
        <f>IF(N279="sníž. přenesená",J279,0)</f>
        <v>0</v>
      </c>
      <c r="BI279" s="222">
        <f>IF(N279="nulová",J279,0)</f>
        <v>0</v>
      </c>
      <c r="BJ279" s="17" t="s">
        <v>83</v>
      </c>
      <c r="BK279" s="222">
        <f>ROUND(I279*H279,2)</f>
        <v>0</v>
      </c>
      <c r="BL279" s="17" t="s">
        <v>134</v>
      </c>
      <c r="BM279" s="221" t="s">
        <v>279</v>
      </c>
    </row>
    <row r="280" s="2" customFormat="1">
      <c r="A280" s="38"/>
      <c r="B280" s="39"/>
      <c r="C280" s="40"/>
      <c r="D280" s="223" t="s">
        <v>135</v>
      </c>
      <c r="E280" s="40"/>
      <c r="F280" s="224" t="s">
        <v>278</v>
      </c>
      <c r="G280" s="40"/>
      <c r="H280" s="40"/>
      <c r="I280" s="225"/>
      <c r="J280" s="40"/>
      <c r="K280" s="40"/>
      <c r="L280" s="44"/>
      <c r="M280" s="226"/>
      <c r="N280" s="227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135</v>
      </c>
      <c r="AU280" s="17" t="s">
        <v>83</v>
      </c>
    </row>
    <row r="281" s="14" customFormat="1">
      <c r="A281" s="14"/>
      <c r="B281" s="250"/>
      <c r="C281" s="251"/>
      <c r="D281" s="223" t="s">
        <v>136</v>
      </c>
      <c r="E281" s="252" t="s">
        <v>1</v>
      </c>
      <c r="F281" s="253" t="s">
        <v>168</v>
      </c>
      <c r="G281" s="251"/>
      <c r="H281" s="252" t="s">
        <v>1</v>
      </c>
      <c r="I281" s="254"/>
      <c r="J281" s="251"/>
      <c r="K281" s="251"/>
      <c r="L281" s="255"/>
      <c r="M281" s="256"/>
      <c r="N281" s="257"/>
      <c r="O281" s="257"/>
      <c r="P281" s="257"/>
      <c r="Q281" s="257"/>
      <c r="R281" s="257"/>
      <c r="S281" s="257"/>
      <c r="T281" s="258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9" t="s">
        <v>136</v>
      </c>
      <c r="AU281" s="259" t="s">
        <v>83</v>
      </c>
      <c r="AV281" s="14" t="s">
        <v>83</v>
      </c>
      <c r="AW281" s="14" t="s">
        <v>32</v>
      </c>
      <c r="AX281" s="14" t="s">
        <v>75</v>
      </c>
      <c r="AY281" s="259" t="s">
        <v>129</v>
      </c>
    </row>
    <row r="282" s="12" customFormat="1">
      <c r="A282" s="12"/>
      <c r="B282" s="228"/>
      <c r="C282" s="229"/>
      <c r="D282" s="223" t="s">
        <v>136</v>
      </c>
      <c r="E282" s="230" t="s">
        <v>1</v>
      </c>
      <c r="F282" s="231" t="s">
        <v>280</v>
      </c>
      <c r="G282" s="229"/>
      <c r="H282" s="232">
        <v>9.2400000000000002</v>
      </c>
      <c r="I282" s="233"/>
      <c r="J282" s="229"/>
      <c r="K282" s="229"/>
      <c r="L282" s="234"/>
      <c r="M282" s="235"/>
      <c r="N282" s="236"/>
      <c r="O282" s="236"/>
      <c r="P282" s="236"/>
      <c r="Q282" s="236"/>
      <c r="R282" s="236"/>
      <c r="S282" s="236"/>
      <c r="T282" s="237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T282" s="238" t="s">
        <v>136</v>
      </c>
      <c r="AU282" s="238" t="s">
        <v>83</v>
      </c>
      <c r="AV282" s="12" t="s">
        <v>85</v>
      </c>
      <c r="AW282" s="12" t="s">
        <v>32</v>
      </c>
      <c r="AX282" s="12" t="s">
        <v>75</v>
      </c>
      <c r="AY282" s="238" t="s">
        <v>129</v>
      </c>
    </row>
    <row r="283" s="14" customFormat="1">
      <c r="A283" s="14"/>
      <c r="B283" s="250"/>
      <c r="C283" s="251"/>
      <c r="D283" s="223" t="s">
        <v>136</v>
      </c>
      <c r="E283" s="252" t="s">
        <v>1</v>
      </c>
      <c r="F283" s="253" t="s">
        <v>154</v>
      </c>
      <c r="G283" s="251"/>
      <c r="H283" s="252" t="s">
        <v>1</v>
      </c>
      <c r="I283" s="254"/>
      <c r="J283" s="251"/>
      <c r="K283" s="251"/>
      <c r="L283" s="255"/>
      <c r="M283" s="256"/>
      <c r="N283" s="257"/>
      <c r="O283" s="257"/>
      <c r="P283" s="257"/>
      <c r="Q283" s="257"/>
      <c r="R283" s="257"/>
      <c r="S283" s="257"/>
      <c r="T283" s="258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9" t="s">
        <v>136</v>
      </c>
      <c r="AU283" s="259" t="s">
        <v>83</v>
      </c>
      <c r="AV283" s="14" t="s">
        <v>83</v>
      </c>
      <c r="AW283" s="14" t="s">
        <v>32</v>
      </c>
      <c r="AX283" s="14" t="s">
        <v>75</v>
      </c>
      <c r="AY283" s="259" t="s">
        <v>129</v>
      </c>
    </row>
    <row r="284" s="12" customFormat="1">
      <c r="A284" s="12"/>
      <c r="B284" s="228"/>
      <c r="C284" s="229"/>
      <c r="D284" s="223" t="s">
        <v>136</v>
      </c>
      <c r="E284" s="230" t="s">
        <v>1</v>
      </c>
      <c r="F284" s="231" t="s">
        <v>281</v>
      </c>
      <c r="G284" s="229"/>
      <c r="H284" s="232">
        <v>4.2000000000000002</v>
      </c>
      <c r="I284" s="233"/>
      <c r="J284" s="229"/>
      <c r="K284" s="229"/>
      <c r="L284" s="234"/>
      <c r="M284" s="235"/>
      <c r="N284" s="236"/>
      <c r="O284" s="236"/>
      <c r="P284" s="236"/>
      <c r="Q284" s="236"/>
      <c r="R284" s="236"/>
      <c r="S284" s="236"/>
      <c r="T284" s="237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238" t="s">
        <v>136</v>
      </c>
      <c r="AU284" s="238" t="s">
        <v>83</v>
      </c>
      <c r="AV284" s="12" t="s">
        <v>85</v>
      </c>
      <c r="AW284" s="12" t="s">
        <v>32</v>
      </c>
      <c r="AX284" s="12" t="s">
        <v>75</v>
      </c>
      <c r="AY284" s="238" t="s">
        <v>129</v>
      </c>
    </row>
    <row r="285" s="13" customFormat="1">
      <c r="A285" s="13"/>
      <c r="B285" s="239"/>
      <c r="C285" s="240"/>
      <c r="D285" s="223" t="s">
        <v>136</v>
      </c>
      <c r="E285" s="241" t="s">
        <v>1</v>
      </c>
      <c r="F285" s="242" t="s">
        <v>138</v>
      </c>
      <c r="G285" s="240"/>
      <c r="H285" s="243">
        <v>13.440000000000001</v>
      </c>
      <c r="I285" s="244"/>
      <c r="J285" s="240"/>
      <c r="K285" s="240"/>
      <c r="L285" s="245"/>
      <c r="M285" s="246"/>
      <c r="N285" s="247"/>
      <c r="O285" s="247"/>
      <c r="P285" s="247"/>
      <c r="Q285" s="247"/>
      <c r="R285" s="247"/>
      <c r="S285" s="247"/>
      <c r="T285" s="24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9" t="s">
        <v>136</v>
      </c>
      <c r="AU285" s="249" t="s">
        <v>83</v>
      </c>
      <c r="AV285" s="13" t="s">
        <v>134</v>
      </c>
      <c r="AW285" s="13" t="s">
        <v>32</v>
      </c>
      <c r="AX285" s="13" t="s">
        <v>83</v>
      </c>
      <c r="AY285" s="249" t="s">
        <v>129</v>
      </c>
    </row>
    <row r="286" s="11" customFormat="1" ht="25.92" customHeight="1">
      <c r="A286" s="11"/>
      <c r="B286" s="196"/>
      <c r="C286" s="197"/>
      <c r="D286" s="198" t="s">
        <v>74</v>
      </c>
      <c r="E286" s="199" t="s">
        <v>160</v>
      </c>
      <c r="F286" s="199" t="s">
        <v>282</v>
      </c>
      <c r="G286" s="197"/>
      <c r="H286" s="197"/>
      <c r="I286" s="200"/>
      <c r="J286" s="201">
        <f>BK286</f>
        <v>0</v>
      </c>
      <c r="K286" s="197"/>
      <c r="L286" s="202"/>
      <c r="M286" s="203"/>
      <c r="N286" s="204"/>
      <c r="O286" s="204"/>
      <c r="P286" s="205">
        <f>SUM(P287:P517)</f>
        <v>0</v>
      </c>
      <c r="Q286" s="204"/>
      <c r="R286" s="205">
        <f>SUM(R287:R517)</f>
        <v>0</v>
      </c>
      <c r="S286" s="204"/>
      <c r="T286" s="206">
        <f>SUM(T287:T517)</f>
        <v>0</v>
      </c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R286" s="207" t="s">
        <v>83</v>
      </c>
      <c r="AT286" s="208" t="s">
        <v>74</v>
      </c>
      <c r="AU286" s="208" t="s">
        <v>75</v>
      </c>
      <c r="AY286" s="207" t="s">
        <v>129</v>
      </c>
      <c r="BK286" s="209">
        <f>SUM(BK287:BK517)</f>
        <v>0</v>
      </c>
    </row>
    <row r="287" s="2" customFormat="1" ht="16.5" customHeight="1">
      <c r="A287" s="38"/>
      <c r="B287" s="39"/>
      <c r="C287" s="210" t="s">
        <v>210</v>
      </c>
      <c r="D287" s="210" t="s">
        <v>130</v>
      </c>
      <c r="E287" s="211" t="s">
        <v>283</v>
      </c>
      <c r="F287" s="212" t="s">
        <v>284</v>
      </c>
      <c r="G287" s="213" t="s">
        <v>141</v>
      </c>
      <c r="H287" s="214">
        <v>23.890000000000001</v>
      </c>
      <c r="I287" s="215"/>
      <c r="J287" s="216">
        <f>ROUND(I287*H287,2)</f>
        <v>0</v>
      </c>
      <c r="K287" s="212" t="s">
        <v>1</v>
      </c>
      <c r="L287" s="44"/>
      <c r="M287" s="217" t="s">
        <v>1</v>
      </c>
      <c r="N287" s="218" t="s">
        <v>40</v>
      </c>
      <c r="O287" s="91"/>
      <c r="P287" s="219">
        <f>O287*H287</f>
        <v>0</v>
      </c>
      <c r="Q287" s="219">
        <v>0</v>
      </c>
      <c r="R287" s="219">
        <f>Q287*H287</f>
        <v>0</v>
      </c>
      <c r="S287" s="219">
        <v>0</v>
      </c>
      <c r="T287" s="22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1" t="s">
        <v>134</v>
      </c>
      <c r="AT287" s="221" t="s">
        <v>130</v>
      </c>
      <c r="AU287" s="221" t="s">
        <v>83</v>
      </c>
      <c r="AY287" s="17" t="s">
        <v>129</v>
      </c>
      <c r="BE287" s="222">
        <f>IF(N287="základní",J287,0)</f>
        <v>0</v>
      </c>
      <c r="BF287" s="222">
        <f>IF(N287="snížená",J287,0)</f>
        <v>0</v>
      </c>
      <c r="BG287" s="222">
        <f>IF(N287="zákl. přenesená",J287,0)</f>
        <v>0</v>
      </c>
      <c r="BH287" s="222">
        <f>IF(N287="sníž. přenesená",J287,0)</f>
        <v>0</v>
      </c>
      <c r="BI287" s="222">
        <f>IF(N287="nulová",J287,0)</f>
        <v>0</v>
      </c>
      <c r="BJ287" s="17" t="s">
        <v>83</v>
      </c>
      <c r="BK287" s="222">
        <f>ROUND(I287*H287,2)</f>
        <v>0</v>
      </c>
      <c r="BL287" s="17" t="s">
        <v>134</v>
      </c>
      <c r="BM287" s="221" t="s">
        <v>285</v>
      </c>
    </row>
    <row r="288" s="2" customFormat="1">
      <c r="A288" s="38"/>
      <c r="B288" s="39"/>
      <c r="C288" s="40"/>
      <c r="D288" s="223" t="s">
        <v>135</v>
      </c>
      <c r="E288" s="40"/>
      <c r="F288" s="224" t="s">
        <v>284</v>
      </c>
      <c r="G288" s="40"/>
      <c r="H288" s="40"/>
      <c r="I288" s="225"/>
      <c r="J288" s="40"/>
      <c r="K288" s="40"/>
      <c r="L288" s="44"/>
      <c r="M288" s="226"/>
      <c r="N288" s="227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135</v>
      </c>
      <c r="AU288" s="17" t="s">
        <v>83</v>
      </c>
    </row>
    <row r="289" s="12" customFormat="1">
      <c r="A289" s="12"/>
      <c r="B289" s="228"/>
      <c r="C289" s="229"/>
      <c r="D289" s="223" t="s">
        <v>136</v>
      </c>
      <c r="E289" s="230" t="s">
        <v>1</v>
      </c>
      <c r="F289" s="231" t="s">
        <v>286</v>
      </c>
      <c r="G289" s="229"/>
      <c r="H289" s="232">
        <v>23.890000000000001</v>
      </c>
      <c r="I289" s="233"/>
      <c r="J289" s="229"/>
      <c r="K289" s="229"/>
      <c r="L289" s="234"/>
      <c r="M289" s="235"/>
      <c r="N289" s="236"/>
      <c r="O289" s="236"/>
      <c r="P289" s="236"/>
      <c r="Q289" s="236"/>
      <c r="R289" s="236"/>
      <c r="S289" s="236"/>
      <c r="T289" s="237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T289" s="238" t="s">
        <v>136</v>
      </c>
      <c r="AU289" s="238" t="s">
        <v>83</v>
      </c>
      <c r="AV289" s="12" t="s">
        <v>85</v>
      </c>
      <c r="AW289" s="12" t="s">
        <v>32</v>
      </c>
      <c r="AX289" s="12" t="s">
        <v>75</v>
      </c>
      <c r="AY289" s="238" t="s">
        <v>129</v>
      </c>
    </row>
    <row r="290" s="13" customFormat="1">
      <c r="A290" s="13"/>
      <c r="B290" s="239"/>
      <c r="C290" s="240"/>
      <c r="D290" s="223" t="s">
        <v>136</v>
      </c>
      <c r="E290" s="241" t="s">
        <v>1</v>
      </c>
      <c r="F290" s="242" t="s">
        <v>138</v>
      </c>
      <c r="G290" s="240"/>
      <c r="H290" s="243">
        <v>23.890000000000001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9" t="s">
        <v>136</v>
      </c>
      <c r="AU290" s="249" t="s">
        <v>83</v>
      </c>
      <c r="AV290" s="13" t="s">
        <v>134</v>
      </c>
      <c r="AW290" s="13" t="s">
        <v>32</v>
      </c>
      <c r="AX290" s="13" t="s">
        <v>83</v>
      </c>
      <c r="AY290" s="249" t="s">
        <v>129</v>
      </c>
    </row>
    <row r="291" s="2" customFormat="1" ht="16.5" customHeight="1">
      <c r="A291" s="38"/>
      <c r="B291" s="39"/>
      <c r="C291" s="210" t="s">
        <v>287</v>
      </c>
      <c r="D291" s="210" t="s">
        <v>130</v>
      </c>
      <c r="E291" s="211" t="s">
        <v>288</v>
      </c>
      <c r="F291" s="212" t="s">
        <v>289</v>
      </c>
      <c r="G291" s="213" t="s">
        <v>141</v>
      </c>
      <c r="H291" s="214">
        <v>332.58999999999997</v>
      </c>
      <c r="I291" s="215"/>
      <c r="J291" s="216">
        <f>ROUND(I291*H291,2)</f>
        <v>0</v>
      </c>
      <c r="K291" s="212" t="s">
        <v>1</v>
      </c>
      <c r="L291" s="44"/>
      <c r="M291" s="217" t="s">
        <v>1</v>
      </c>
      <c r="N291" s="218" t="s">
        <v>40</v>
      </c>
      <c r="O291" s="91"/>
      <c r="P291" s="219">
        <f>O291*H291</f>
        <v>0</v>
      </c>
      <c r="Q291" s="219">
        <v>0</v>
      </c>
      <c r="R291" s="219">
        <f>Q291*H291</f>
        <v>0</v>
      </c>
      <c r="S291" s="219">
        <v>0</v>
      </c>
      <c r="T291" s="22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1" t="s">
        <v>134</v>
      </c>
      <c r="AT291" s="221" t="s">
        <v>130</v>
      </c>
      <c r="AU291" s="221" t="s">
        <v>83</v>
      </c>
      <c r="AY291" s="17" t="s">
        <v>129</v>
      </c>
      <c r="BE291" s="222">
        <f>IF(N291="základní",J291,0)</f>
        <v>0</v>
      </c>
      <c r="BF291" s="222">
        <f>IF(N291="snížená",J291,0)</f>
        <v>0</v>
      </c>
      <c r="BG291" s="222">
        <f>IF(N291="zákl. přenesená",J291,0)</f>
        <v>0</v>
      </c>
      <c r="BH291" s="222">
        <f>IF(N291="sníž. přenesená",J291,0)</f>
        <v>0</v>
      </c>
      <c r="BI291" s="222">
        <f>IF(N291="nulová",J291,0)</f>
        <v>0</v>
      </c>
      <c r="BJ291" s="17" t="s">
        <v>83</v>
      </c>
      <c r="BK291" s="222">
        <f>ROUND(I291*H291,2)</f>
        <v>0</v>
      </c>
      <c r="BL291" s="17" t="s">
        <v>134</v>
      </c>
      <c r="BM291" s="221" t="s">
        <v>290</v>
      </c>
    </row>
    <row r="292" s="2" customFormat="1">
      <c r="A292" s="38"/>
      <c r="B292" s="39"/>
      <c r="C292" s="40"/>
      <c r="D292" s="223" t="s">
        <v>135</v>
      </c>
      <c r="E292" s="40"/>
      <c r="F292" s="224" t="s">
        <v>289</v>
      </c>
      <c r="G292" s="40"/>
      <c r="H292" s="40"/>
      <c r="I292" s="225"/>
      <c r="J292" s="40"/>
      <c r="K292" s="40"/>
      <c r="L292" s="44"/>
      <c r="M292" s="226"/>
      <c r="N292" s="227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135</v>
      </c>
      <c r="AU292" s="17" t="s">
        <v>83</v>
      </c>
    </row>
    <row r="293" s="14" customFormat="1">
      <c r="A293" s="14"/>
      <c r="B293" s="250"/>
      <c r="C293" s="251"/>
      <c r="D293" s="223" t="s">
        <v>136</v>
      </c>
      <c r="E293" s="252" t="s">
        <v>1</v>
      </c>
      <c r="F293" s="253" t="s">
        <v>168</v>
      </c>
      <c r="G293" s="251"/>
      <c r="H293" s="252" t="s">
        <v>1</v>
      </c>
      <c r="I293" s="254"/>
      <c r="J293" s="251"/>
      <c r="K293" s="251"/>
      <c r="L293" s="255"/>
      <c r="M293" s="256"/>
      <c r="N293" s="257"/>
      <c r="O293" s="257"/>
      <c r="P293" s="257"/>
      <c r="Q293" s="257"/>
      <c r="R293" s="257"/>
      <c r="S293" s="257"/>
      <c r="T293" s="258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9" t="s">
        <v>136</v>
      </c>
      <c r="AU293" s="259" t="s">
        <v>83</v>
      </c>
      <c r="AV293" s="14" t="s">
        <v>83</v>
      </c>
      <c r="AW293" s="14" t="s">
        <v>32</v>
      </c>
      <c r="AX293" s="14" t="s">
        <v>75</v>
      </c>
      <c r="AY293" s="259" t="s">
        <v>129</v>
      </c>
    </row>
    <row r="294" s="12" customFormat="1">
      <c r="A294" s="12"/>
      <c r="B294" s="228"/>
      <c r="C294" s="229"/>
      <c r="D294" s="223" t="s">
        <v>136</v>
      </c>
      <c r="E294" s="230" t="s">
        <v>1</v>
      </c>
      <c r="F294" s="231" t="s">
        <v>291</v>
      </c>
      <c r="G294" s="229"/>
      <c r="H294" s="232">
        <v>241.13999999999999</v>
      </c>
      <c r="I294" s="233"/>
      <c r="J294" s="229"/>
      <c r="K294" s="229"/>
      <c r="L294" s="234"/>
      <c r="M294" s="235"/>
      <c r="N294" s="236"/>
      <c r="O294" s="236"/>
      <c r="P294" s="236"/>
      <c r="Q294" s="236"/>
      <c r="R294" s="236"/>
      <c r="S294" s="236"/>
      <c r="T294" s="237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T294" s="238" t="s">
        <v>136</v>
      </c>
      <c r="AU294" s="238" t="s">
        <v>83</v>
      </c>
      <c r="AV294" s="12" t="s">
        <v>85</v>
      </c>
      <c r="AW294" s="12" t="s">
        <v>32</v>
      </c>
      <c r="AX294" s="12" t="s">
        <v>75</v>
      </c>
      <c r="AY294" s="238" t="s">
        <v>129</v>
      </c>
    </row>
    <row r="295" s="14" customFormat="1">
      <c r="A295" s="14"/>
      <c r="B295" s="250"/>
      <c r="C295" s="251"/>
      <c r="D295" s="223" t="s">
        <v>136</v>
      </c>
      <c r="E295" s="252" t="s">
        <v>1</v>
      </c>
      <c r="F295" s="253" t="s">
        <v>154</v>
      </c>
      <c r="G295" s="251"/>
      <c r="H295" s="252" t="s">
        <v>1</v>
      </c>
      <c r="I295" s="254"/>
      <c r="J295" s="251"/>
      <c r="K295" s="251"/>
      <c r="L295" s="255"/>
      <c r="M295" s="256"/>
      <c r="N295" s="257"/>
      <c r="O295" s="257"/>
      <c r="P295" s="257"/>
      <c r="Q295" s="257"/>
      <c r="R295" s="257"/>
      <c r="S295" s="257"/>
      <c r="T295" s="258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9" t="s">
        <v>136</v>
      </c>
      <c r="AU295" s="259" t="s">
        <v>83</v>
      </c>
      <c r="AV295" s="14" t="s">
        <v>83</v>
      </c>
      <c r="AW295" s="14" t="s">
        <v>32</v>
      </c>
      <c r="AX295" s="14" t="s">
        <v>75</v>
      </c>
      <c r="AY295" s="259" t="s">
        <v>129</v>
      </c>
    </row>
    <row r="296" s="12" customFormat="1">
      <c r="A296" s="12"/>
      <c r="B296" s="228"/>
      <c r="C296" s="229"/>
      <c r="D296" s="223" t="s">
        <v>136</v>
      </c>
      <c r="E296" s="230" t="s">
        <v>1</v>
      </c>
      <c r="F296" s="231" t="s">
        <v>292</v>
      </c>
      <c r="G296" s="229"/>
      <c r="H296" s="232">
        <v>91.450000000000003</v>
      </c>
      <c r="I296" s="233"/>
      <c r="J296" s="229"/>
      <c r="K296" s="229"/>
      <c r="L296" s="234"/>
      <c r="M296" s="235"/>
      <c r="N296" s="236"/>
      <c r="O296" s="236"/>
      <c r="P296" s="236"/>
      <c r="Q296" s="236"/>
      <c r="R296" s="236"/>
      <c r="S296" s="236"/>
      <c r="T296" s="237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T296" s="238" t="s">
        <v>136</v>
      </c>
      <c r="AU296" s="238" t="s">
        <v>83</v>
      </c>
      <c r="AV296" s="12" t="s">
        <v>85</v>
      </c>
      <c r="AW296" s="12" t="s">
        <v>32</v>
      </c>
      <c r="AX296" s="12" t="s">
        <v>75</v>
      </c>
      <c r="AY296" s="238" t="s">
        <v>129</v>
      </c>
    </row>
    <row r="297" s="13" customFormat="1">
      <c r="A297" s="13"/>
      <c r="B297" s="239"/>
      <c r="C297" s="240"/>
      <c r="D297" s="223" t="s">
        <v>136</v>
      </c>
      <c r="E297" s="241" t="s">
        <v>1</v>
      </c>
      <c r="F297" s="242" t="s">
        <v>138</v>
      </c>
      <c r="G297" s="240"/>
      <c r="H297" s="243">
        <v>332.58999999999997</v>
      </c>
      <c r="I297" s="244"/>
      <c r="J297" s="240"/>
      <c r="K297" s="240"/>
      <c r="L297" s="245"/>
      <c r="M297" s="246"/>
      <c r="N297" s="247"/>
      <c r="O297" s="247"/>
      <c r="P297" s="247"/>
      <c r="Q297" s="247"/>
      <c r="R297" s="247"/>
      <c r="S297" s="247"/>
      <c r="T297" s="24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9" t="s">
        <v>136</v>
      </c>
      <c r="AU297" s="249" t="s">
        <v>83</v>
      </c>
      <c r="AV297" s="13" t="s">
        <v>134</v>
      </c>
      <c r="AW297" s="13" t="s">
        <v>32</v>
      </c>
      <c r="AX297" s="13" t="s">
        <v>83</v>
      </c>
      <c r="AY297" s="249" t="s">
        <v>129</v>
      </c>
    </row>
    <row r="298" s="2" customFormat="1" ht="16.5" customHeight="1">
      <c r="A298" s="38"/>
      <c r="B298" s="39"/>
      <c r="C298" s="210" t="s">
        <v>219</v>
      </c>
      <c r="D298" s="210" t="s">
        <v>130</v>
      </c>
      <c r="E298" s="211" t="s">
        <v>293</v>
      </c>
      <c r="F298" s="212" t="s">
        <v>294</v>
      </c>
      <c r="G298" s="213" t="s">
        <v>141</v>
      </c>
      <c r="H298" s="214">
        <v>23.260000000000002</v>
      </c>
      <c r="I298" s="215"/>
      <c r="J298" s="216">
        <f>ROUND(I298*H298,2)</f>
        <v>0</v>
      </c>
      <c r="K298" s="212" t="s">
        <v>1</v>
      </c>
      <c r="L298" s="44"/>
      <c r="M298" s="217" t="s">
        <v>1</v>
      </c>
      <c r="N298" s="218" t="s">
        <v>40</v>
      </c>
      <c r="O298" s="91"/>
      <c r="P298" s="219">
        <f>O298*H298</f>
        <v>0</v>
      </c>
      <c r="Q298" s="219">
        <v>0</v>
      </c>
      <c r="R298" s="219">
        <f>Q298*H298</f>
        <v>0</v>
      </c>
      <c r="S298" s="219">
        <v>0</v>
      </c>
      <c r="T298" s="220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1" t="s">
        <v>134</v>
      </c>
      <c r="AT298" s="221" t="s">
        <v>130</v>
      </c>
      <c r="AU298" s="221" t="s">
        <v>83</v>
      </c>
      <c r="AY298" s="17" t="s">
        <v>129</v>
      </c>
      <c r="BE298" s="222">
        <f>IF(N298="základní",J298,0)</f>
        <v>0</v>
      </c>
      <c r="BF298" s="222">
        <f>IF(N298="snížená",J298,0)</f>
        <v>0</v>
      </c>
      <c r="BG298" s="222">
        <f>IF(N298="zákl. přenesená",J298,0)</f>
        <v>0</v>
      </c>
      <c r="BH298" s="222">
        <f>IF(N298="sníž. přenesená",J298,0)</f>
        <v>0</v>
      </c>
      <c r="BI298" s="222">
        <f>IF(N298="nulová",J298,0)</f>
        <v>0</v>
      </c>
      <c r="BJ298" s="17" t="s">
        <v>83</v>
      </c>
      <c r="BK298" s="222">
        <f>ROUND(I298*H298,2)</f>
        <v>0</v>
      </c>
      <c r="BL298" s="17" t="s">
        <v>134</v>
      </c>
      <c r="BM298" s="221" t="s">
        <v>295</v>
      </c>
    </row>
    <row r="299" s="2" customFormat="1">
      <c r="A299" s="38"/>
      <c r="B299" s="39"/>
      <c r="C299" s="40"/>
      <c r="D299" s="223" t="s">
        <v>135</v>
      </c>
      <c r="E299" s="40"/>
      <c r="F299" s="224" t="s">
        <v>294</v>
      </c>
      <c r="G299" s="40"/>
      <c r="H299" s="40"/>
      <c r="I299" s="225"/>
      <c r="J299" s="40"/>
      <c r="K299" s="40"/>
      <c r="L299" s="44"/>
      <c r="M299" s="226"/>
      <c r="N299" s="227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135</v>
      </c>
      <c r="AU299" s="17" t="s">
        <v>83</v>
      </c>
    </row>
    <row r="300" s="14" customFormat="1">
      <c r="A300" s="14"/>
      <c r="B300" s="250"/>
      <c r="C300" s="251"/>
      <c r="D300" s="223" t="s">
        <v>136</v>
      </c>
      <c r="E300" s="252" t="s">
        <v>1</v>
      </c>
      <c r="F300" s="253" t="s">
        <v>168</v>
      </c>
      <c r="G300" s="251"/>
      <c r="H300" s="252" t="s">
        <v>1</v>
      </c>
      <c r="I300" s="254"/>
      <c r="J300" s="251"/>
      <c r="K300" s="251"/>
      <c r="L300" s="255"/>
      <c r="M300" s="256"/>
      <c r="N300" s="257"/>
      <c r="O300" s="257"/>
      <c r="P300" s="257"/>
      <c r="Q300" s="257"/>
      <c r="R300" s="257"/>
      <c r="S300" s="257"/>
      <c r="T300" s="25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9" t="s">
        <v>136</v>
      </c>
      <c r="AU300" s="259" t="s">
        <v>83</v>
      </c>
      <c r="AV300" s="14" t="s">
        <v>83</v>
      </c>
      <c r="AW300" s="14" t="s">
        <v>32</v>
      </c>
      <c r="AX300" s="14" t="s">
        <v>75</v>
      </c>
      <c r="AY300" s="259" t="s">
        <v>129</v>
      </c>
    </row>
    <row r="301" s="12" customFormat="1">
      <c r="A301" s="12"/>
      <c r="B301" s="228"/>
      <c r="C301" s="229"/>
      <c r="D301" s="223" t="s">
        <v>136</v>
      </c>
      <c r="E301" s="230" t="s">
        <v>1</v>
      </c>
      <c r="F301" s="231" t="s">
        <v>296</v>
      </c>
      <c r="G301" s="229"/>
      <c r="H301" s="232">
        <v>23.260000000000002</v>
      </c>
      <c r="I301" s="233"/>
      <c r="J301" s="229"/>
      <c r="K301" s="229"/>
      <c r="L301" s="234"/>
      <c r="M301" s="235"/>
      <c r="N301" s="236"/>
      <c r="O301" s="236"/>
      <c r="P301" s="236"/>
      <c r="Q301" s="236"/>
      <c r="R301" s="236"/>
      <c r="S301" s="236"/>
      <c r="T301" s="237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T301" s="238" t="s">
        <v>136</v>
      </c>
      <c r="AU301" s="238" t="s">
        <v>83</v>
      </c>
      <c r="AV301" s="12" t="s">
        <v>85</v>
      </c>
      <c r="AW301" s="12" t="s">
        <v>32</v>
      </c>
      <c r="AX301" s="12" t="s">
        <v>75</v>
      </c>
      <c r="AY301" s="238" t="s">
        <v>129</v>
      </c>
    </row>
    <row r="302" s="13" customFormat="1">
      <c r="A302" s="13"/>
      <c r="B302" s="239"/>
      <c r="C302" s="240"/>
      <c r="D302" s="223" t="s">
        <v>136</v>
      </c>
      <c r="E302" s="241" t="s">
        <v>1</v>
      </c>
      <c r="F302" s="242" t="s">
        <v>138</v>
      </c>
      <c r="G302" s="240"/>
      <c r="H302" s="243">
        <v>23.260000000000002</v>
      </c>
      <c r="I302" s="244"/>
      <c r="J302" s="240"/>
      <c r="K302" s="240"/>
      <c r="L302" s="245"/>
      <c r="M302" s="246"/>
      <c r="N302" s="247"/>
      <c r="O302" s="247"/>
      <c r="P302" s="247"/>
      <c r="Q302" s="247"/>
      <c r="R302" s="247"/>
      <c r="S302" s="247"/>
      <c r="T302" s="24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9" t="s">
        <v>136</v>
      </c>
      <c r="AU302" s="249" t="s">
        <v>83</v>
      </c>
      <c r="AV302" s="13" t="s">
        <v>134</v>
      </c>
      <c r="AW302" s="13" t="s">
        <v>32</v>
      </c>
      <c r="AX302" s="13" t="s">
        <v>83</v>
      </c>
      <c r="AY302" s="249" t="s">
        <v>129</v>
      </c>
    </row>
    <row r="303" s="2" customFormat="1" ht="24.15" customHeight="1">
      <c r="A303" s="38"/>
      <c r="B303" s="39"/>
      <c r="C303" s="210" t="s">
        <v>297</v>
      </c>
      <c r="D303" s="210" t="s">
        <v>130</v>
      </c>
      <c r="E303" s="211" t="s">
        <v>298</v>
      </c>
      <c r="F303" s="212" t="s">
        <v>299</v>
      </c>
      <c r="G303" s="213" t="s">
        <v>300</v>
      </c>
      <c r="H303" s="214">
        <v>4.0410000000000004</v>
      </c>
      <c r="I303" s="215"/>
      <c r="J303" s="216">
        <f>ROUND(I303*H303,2)</f>
        <v>0</v>
      </c>
      <c r="K303" s="212" t="s">
        <v>1</v>
      </c>
      <c r="L303" s="44"/>
      <c r="M303" s="217" t="s">
        <v>1</v>
      </c>
      <c r="N303" s="218" t="s">
        <v>40</v>
      </c>
      <c r="O303" s="91"/>
      <c r="P303" s="219">
        <f>O303*H303</f>
        <v>0</v>
      </c>
      <c r="Q303" s="219">
        <v>0</v>
      </c>
      <c r="R303" s="219">
        <f>Q303*H303</f>
        <v>0</v>
      </c>
      <c r="S303" s="219">
        <v>0</v>
      </c>
      <c r="T303" s="220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1" t="s">
        <v>134</v>
      </c>
      <c r="AT303" s="221" t="s">
        <v>130</v>
      </c>
      <c r="AU303" s="221" t="s">
        <v>83</v>
      </c>
      <c r="AY303" s="17" t="s">
        <v>129</v>
      </c>
      <c r="BE303" s="222">
        <f>IF(N303="základní",J303,0)</f>
        <v>0</v>
      </c>
      <c r="BF303" s="222">
        <f>IF(N303="snížená",J303,0)</f>
        <v>0</v>
      </c>
      <c r="BG303" s="222">
        <f>IF(N303="zákl. přenesená",J303,0)</f>
        <v>0</v>
      </c>
      <c r="BH303" s="222">
        <f>IF(N303="sníž. přenesená",J303,0)</f>
        <v>0</v>
      </c>
      <c r="BI303" s="222">
        <f>IF(N303="nulová",J303,0)</f>
        <v>0</v>
      </c>
      <c r="BJ303" s="17" t="s">
        <v>83</v>
      </c>
      <c r="BK303" s="222">
        <f>ROUND(I303*H303,2)</f>
        <v>0</v>
      </c>
      <c r="BL303" s="17" t="s">
        <v>134</v>
      </c>
      <c r="BM303" s="221" t="s">
        <v>301</v>
      </c>
    </row>
    <row r="304" s="2" customFormat="1">
      <c r="A304" s="38"/>
      <c r="B304" s="39"/>
      <c r="C304" s="40"/>
      <c r="D304" s="223" t="s">
        <v>135</v>
      </c>
      <c r="E304" s="40"/>
      <c r="F304" s="224" t="s">
        <v>299</v>
      </c>
      <c r="G304" s="40"/>
      <c r="H304" s="40"/>
      <c r="I304" s="225"/>
      <c r="J304" s="40"/>
      <c r="K304" s="40"/>
      <c r="L304" s="44"/>
      <c r="M304" s="226"/>
      <c r="N304" s="227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135</v>
      </c>
      <c r="AU304" s="17" t="s">
        <v>83</v>
      </c>
    </row>
    <row r="305" s="14" customFormat="1">
      <c r="A305" s="14"/>
      <c r="B305" s="250"/>
      <c r="C305" s="251"/>
      <c r="D305" s="223" t="s">
        <v>136</v>
      </c>
      <c r="E305" s="252" t="s">
        <v>1</v>
      </c>
      <c r="F305" s="253" t="s">
        <v>154</v>
      </c>
      <c r="G305" s="251"/>
      <c r="H305" s="252" t="s">
        <v>1</v>
      </c>
      <c r="I305" s="254"/>
      <c r="J305" s="251"/>
      <c r="K305" s="251"/>
      <c r="L305" s="255"/>
      <c r="M305" s="256"/>
      <c r="N305" s="257"/>
      <c r="O305" s="257"/>
      <c r="P305" s="257"/>
      <c r="Q305" s="257"/>
      <c r="R305" s="257"/>
      <c r="S305" s="257"/>
      <c r="T305" s="25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9" t="s">
        <v>136</v>
      </c>
      <c r="AU305" s="259" t="s">
        <v>83</v>
      </c>
      <c r="AV305" s="14" t="s">
        <v>83</v>
      </c>
      <c r="AW305" s="14" t="s">
        <v>32</v>
      </c>
      <c r="AX305" s="14" t="s">
        <v>75</v>
      </c>
      <c r="AY305" s="259" t="s">
        <v>129</v>
      </c>
    </row>
    <row r="306" s="12" customFormat="1">
      <c r="A306" s="12"/>
      <c r="B306" s="228"/>
      <c r="C306" s="229"/>
      <c r="D306" s="223" t="s">
        <v>136</v>
      </c>
      <c r="E306" s="230" t="s">
        <v>1</v>
      </c>
      <c r="F306" s="231" t="s">
        <v>302</v>
      </c>
      <c r="G306" s="229"/>
      <c r="H306" s="232">
        <v>4.0410000000000004</v>
      </c>
      <c r="I306" s="233"/>
      <c r="J306" s="229"/>
      <c r="K306" s="229"/>
      <c r="L306" s="234"/>
      <c r="M306" s="235"/>
      <c r="N306" s="236"/>
      <c r="O306" s="236"/>
      <c r="P306" s="236"/>
      <c r="Q306" s="236"/>
      <c r="R306" s="236"/>
      <c r="S306" s="236"/>
      <c r="T306" s="237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T306" s="238" t="s">
        <v>136</v>
      </c>
      <c r="AU306" s="238" t="s">
        <v>83</v>
      </c>
      <c r="AV306" s="12" t="s">
        <v>85</v>
      </c>
      <c r="AW306" s="12" t="s">
        <v>32</v>
      </c>
      <c r="AX306" s="12" t="s">
        <v>75</v>
      </c>
      <c r="AY306" s="238" t="s">
        <v>129</v>
      </c>
    </row>
    <row r="307" s="13" customFormat="1">
      <c r="A307" s="13"/>
      <c r="B307" s="239"/>
      <c r="C307" s="240"/>
      <c r="D307" s="223" t="s">
        <v>136</v>
      </c>
      <c r="E307" s="241" t="s">
        <v>1</v>
      </c>
      <c r="F307" s="242" t="s">
        <v>138</v>
      </c>
      <c r="G307" s="240"/>
      <c r="H307" s="243">
        <v>4.0410000000000004</v>
      </c>
      <c r="I307" s="244"/>
      <c r="J307" s="240"/>
      <c r="K307" s="240"/>
      <c r="L307" s="245"/>
      <c r="M307" s="246"/>
      <c r="N307" s="247"/>
      <c r="O307" s="247"/>
      <c r="P307" s="247"/>
      <c r="Q307" s="247"/>
      <c r="R307" s="247"/>
      <c r="S307" s="247"/>
      <c r="T307" s="24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9" t="s">
        <v>136</v>
      </c>
      <c r="AU307" s="249" t="s">
        <v>83</v>
      </c>
      <c r="AV307" s="13" t="s">
        <v>134</v>
      </c>
      <c r="AW307" s="13" t="s">
        <v>32</v>
      </c>
      <c r="AX307" s="13" t="s">
        <v>83</v>
      </c>
      <c r="AY307" s="249" t="s">
        <v>129</v>
      </c>
    </row>
    <row r="308" s="2" customFormat="1" ht="33" customHeight="1">
      <c r="A308" s="38"/>
      <c r="B308" s="39"/>
      <c r="C308" s="210" t="s">
        <v>225</v>
      </c>
      <c r="D308" s="210" t="s">
        <v>130</v>
      </c>
      <c r="E308" s="211" t="s">
        <v>303</v>
      </c>
      <c r="F308" s="212" t="s">
        <v>304</v>
      </c>
      <c r="G308" s="213" t="s">
        <v>300</v>
      </c>
      <c r="H308" s="214">
        <v>56.262999999999998</v>
      </c>
      <c r="I308" s="215"/>
      <c r="J308" s="216">
        <f>ROUND(I308*H308,2)</f>
        <v>0</v>
      </c>
      <c r="K308" s="212" t="s">
        <v>1</v>
      </c>
      <c r="L308" s="44"/>
      <c r="M308" s="217" t="s">
        <v>1</v>
      </c>
      <c r="N308" s="218" t="s">
        <v>40</v>
      </c>
      <c r="O308" s="91"/>
      <c r="P308" s="219">
        <f>O308*H308</f>
        <v>0</v>
      </c>
      <c r="Q308" s="219">
        <v>0</v>
      </c>
      <c r="R308" s="219">
        <f>Q308*H308</f>
        <v>0</v>
      </c>
      <c r="S308" s="219">
        <v>0</v>
      </c>
      <c r="T308" s="220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1" t="s">
        <v>134</v>
      </c>
      <c r="AT308" s="221" t="s">
        <v>130</v>
      </c>
      <c r="AU308" s="221" t="s">
        <v>83</v>
      </c>
      <c r="AY308" s="17" t="s">
        <v>129</v>
      </c>
      <c r="BE308" s="222">
        <f>IF(N308="základní",J308,0)</f>
        <v>0</v>
      </c>
      <c r="BF308" s="222">
        <f>IF(N308="snížená",J308,0)</f>
        <v>0</v>
      </c>
      <c r="BG308" s="222">
        <f>IF(N308="zákl. přenesená",J308,0)</f>
        <v>0</v>
      </c>
      <c r="BH308" s="222">
        <f>IF(N308="sníž. přenesená",J308,0)</f>
        <v>0</v>
      </c>
      <c r="BI308" s="222">
        <f>IF(N308="nulová",J308,0)</f>
        <v>0</v>
      </c>
      <c r="BJ308" s="17" t="s">
        <v>83</v>
      </c>
      <c r="BK308" s="222">
        <f>ROUND(I308*H308,2)</f>
        <v>0</v>
      </c>
      <c r="BL308" s="17" t="s">
        <v>134</v>
      </c>
      <c r="BM308" s="221" t="s">
        <v>305</v>
      </c>
    </row>
    <row r="309" s="2" customFormat="1">
      <c r="A309" s="38"/>
      <c r="B309" s="39"/>
      <c r="C309" s="40"/>
      <c r="D309" s="223" t="s">
        <v>135</v>
      </c>
      <c r="E309" s="40"/>
      <c r="F309" s="224" t="s">
        <v>304</v>
      </c>
      <c r="G309" s="40"/>
      <c r="H309" s="40"/>
      <c r="I309" s="225"/>
      <c r="J309" s="40"/>
      <c r="K309" s="40"/>
      <c r="L309" s="44"/>
      <c r="M309" s="226"/>
      <c r="N309" s="227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135</v>
      </c>
      <c r="AU309" s="17" t="s">
        <v>83</v>
      </c>
    </row>
    <row r="310" s="14" customFormat="1">
      <c r="A310" s="14"/>
      <c r="B310" s="250"/>
      <c r="C310" s="251"/>
      <c r="D310" s="223" t="s">
        <v>136</v>
      </c>
      <c r="E310" s="252" t="s">
        <v>1</v>
      </c>
      <c r="F310" s="253" t="s">
        <v>168</v>
      </c>
      <c r="G310" s="251"/>
      <c r="H310" s="252" t="s">
        <v>1</v>
      </c>
      <c r="I310" s="254"/>
      <c r="J310" s="251"/>
      <c r="K310" s="251"/>
      <c r="L310" s="255"/>
      <c r="M310" s="256"/>
      <c r="N310" s="257"/>
      <c r="O310" s="257"/>
      <c r="P310" s="257"/>
      <c r="Q310" s="257"/>
      <c r="R310" s="257"/>
      <c r="S310" s="257"/>
      <c r="T310" s="258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9" t="s">
        <v>136</v>
      </c>
      <c r="AU310" s="259" t="s">
        <v>83</v>
      </c>
      <c r="AV310" s="14" t="s">
        <v>83</v>
      </c>
      <c r="AW310" s="14" t="s">
        <v>32</v>
      </c>
      <c r="AX310" s="14" t="s">
        <v>75</v>
      </c>
      <c r="AY310" s="259" t="s">
        <v>129</v>
      </c>
    </row>
    <row r="311" s="12" customFormat="1">
      <c r="A311" s="12"/>
      <c r="B311" s="228"/>
      <c r="C311" s="229"/>
      <c r="D311" s="223" t="s">
        <v>136</v>
      </c>
      <c r="E311" s="230" t="s">
        <v>1</v>
      </c>
      <c r="F311" s="231" t="s">
        <v>306</v>
      </c>
      <c r="G311" s="229"/>
      <c r="H311" s="232">
        <v>40.792999999999999</v>
      </c>
      <c r="I311" s="233"/>
      <c r="J311" s="229"/>
      <c r="K311" s="229"/>
      <c r="L311" s="234"/>
      <c r="M311" s="235"/>
      <c r="N311" s="236"/>
      <c r="O311" s="236"/>
      <c r="P311" s="236"/>
      <c r="Q311" s="236"/>
      <c r="R311" s="236"/>
      <c r="S311" s="236"/>
      <c r="T311" s="237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T311" s="238" t="s">
        <v>136</v>
      </c>
      <c r="AU311" s="238" t="s">
        <v>83</v>
      </c>
      <c r="AV311" s="12" t="s">
        <v>85</v>
      </c>
      <c r="AW311" s="12" t="s">
        <v>32</v>
      </c>
      <c r="AX311" s="12" t="s">
        <v>75</v>
      </c>
      <c r="AY311" s="238" t="s">
        <v>129</v>
      </c>
    </row>
    <row r="312" s="14" customFormat="1">
      <c r="A312" s="14"/>
      <c r="B312" s="250"/>
      <c r="C312" s="251"/>
      <c r="D312" s="223" t="s">
        <v>136</v>
      </c>
      <c r="E312" s="252" t="s">
        <v>1</v>
      </c>
      <c r="F312" s="253" t="s">
        <v>154</v>
      </c>
      <c r="G312" s="251"/>
      <c r="H312" s="252" t="s">
        <v>1</v>
      </c>
      <c r="I312" s="254"/>
      <c r="J312" s="251"/>
      <c r="K312" s="251"/>
      <c r="L312" s="255"/>
      <c r="M312" s="256"/>
      <c r="N312" s="257"/>
      <c r="O312" s="257"/>
      <c r="P312" s="257"/>
      <c r="Q312" s="257"/>
      <c r="R312" s="257"/>
      <c r="S312" s="257"/>
      <c r="T312" s="258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9" t="s">
        <v>136</v>
      </c>
      <c r="AU312" s="259" t="s">
        <v>83</v>
      </c>
      <c r="AV312" s="14" t="s">
        <v>83</v>
      </c>
      <c r="AW312" s="14" t="s">
        <v>32</v>
      </c>
      <c r="AX312" s="14" t="s">
        <v>75</v>
      </c>
      <c r="AY312" s="259" t="s">
        <v>129</v>
      </c>
    </row>
    <row r="313" s="12" customFormat="1">
      <c r="A313" s="12"/>
      <c r="B313" s="228"/>
      <c r="C313" s="229"/>
      <c r="D313" s="223" t="s">
        <v>136</v>
      </c>
      <c r="E313" s="230" t="s">
        <v>1</v>
      </c>
      <c r="F313" s="231" t="s">
        <v>307</v>
      </c>
      <c r="G313" s="229"/>
      <c r="H313" s="232">
        <v>15.470000000000001</v>
      </c>
      <c r="I313" s="233"/>
      <c r="J313" s="229"/>
      <c r="K313" s="229"/>
      <c r="L313" s="234"/>
      <c r="M313" s="235"/>
      <c r="N313" s="236"/>
      <c r="O313" s="236"/>
      <c r="P313" s="236"/>
      <c r="Q313" s="236"/>
      <c r="R313" s="236"/>
      <c r="S313" s="236"/>
      <c r="T313" s="237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T313" s="238" t="s">
        <v>136</v>
      </c>
      <c r="AU313" s="238" t="s">
        <v>83</v>
      </c>
      <c r="AV313" s="12" t="s">
        <v>85</v>
      </c>
      <c r="AW313" s="12" t="s">
        <v>32</v>
      </c>
      <c r="AX313" s="12" t="s">
        <v>75</v>
      </c>
      <c r="AY313" s="238" t="s">
        <v>129</v>
      </c>
    </row>
    <row r="314" s="13" customFormat="1">
      <c r="A314" s="13"/>
      <c r="B314" s="239"/>
      <c r="C314" s="240"/>
      <c r="D314" s="223" t="s">
        <v>136</v>
      </c>
      <c r="E314" s="241" t="s">
        <v>1</v>
      </c>
      <c r="F314" s="242" t="s">
        <v>138</v>
      </c>
      <c r="G314" s="240"/>
      <c r="H314" s="243">
        <v>56.262999999999998</v>
      </c>
      <c r="I314" s="244"/>
      <c r="J314" s="240"/>
      <c r="K314" s="240"/>
      <c r="L314" s="245"/>
      <c r="M314" s="246"/>
      <c r="N314" s="247"/>
      <c r="O314" s="247"/>
      <c r="P314" s="247"/>
      <c r="Q314" s="247"/>
      <c r="R314" s="247"/>
      <c r="S314" s="247"/>
      <c r="T314" s="24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9" t="s">
        <v>136</v>
      </c>
      <c r="AU314" s="249" t="s">
        <v>83</v>
      </c>
      <c r="AV314" s="13" t="s">
        <v>134</v>
      </c>
      <c r="AW314" s="13" t="s">
        <v>32</v>
      </c>
      <c r="AX314" s="13" t="s">
        <v>83</v>
      </c>
      <c r="AY314" s="249" t="s">
        <v>129</v>
      </c>
    </row>
    <row r="315" s="2" customFormat="1" ht="24.15" customHeight="1">
      <c r="A315" s="38"/>
      <c r="B315" s="39"/>
      <c r="C315" s="210" t="s">
        <v>308</v>
      </c>
      <c r="D315" s="210" t="s">
        <v>130</v>
      </c>
      <c r="E315" s="211" t="s">
        <v>309</v>
      </c>
      <c r="F315" s="212" t="s">
        <v>310</v>
      </c>
      <c r="G315" s="213" t="s">
        <v>300</v>
      </c>
      <c r="H315" s="214">
        <v>3.9929999999999999</v>
      </c>
      <c r="I315" s="215"/>
      <c r="J315" s="216">
        <f>ROUND(I315*H315,2)</f>
        <v>0</v>
      </c>
      <c r="K315" s="212" t="s">
        <v>1</v>
      </c>
      <c r="L315" s="44"/>
      <c r="M315" s="217" t="s">
        <v>1</v>
      </c>
      <c r="N315" s="218" t="s">
        <v>40</v>
      </c>
      <c r="O315" s="91"/>
      <c r="P315" s="219">
        <f>O315*H315</f>
        <v>0</v>
      </c>
      <c r="Q315" s="219">
        <v>0</v>
      </c>
      <c r="R315" s="219">
        <f>Q315*H315</f>
        <v>0</v>
      </c>
      <c r="S315" s="219">
        <v>0</v>
      </c>
      <c r="T315" s="220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1" t="s">
        <v>134</v>
      </c>
      <c r="AT315" s="221" t="s">
        <v>130</v>
      </c>
      <c r="AU315" s="221" t="s">
        <v>83</v>
      </c>
      <c r="AY315" s="17" t="s">
        <v>129</v>
      </c>
      <c r="BE315" s="222">
        <f>IF(N315="základní",J315,0)</f>
        <v>0</v>
      </c>
      <c r="BF315" s="222">
        <f>IF(N315="snížená",J315,0)</f>
        <v>0</v>
      </c>
      <c r="BG315" s="222">
        <f>IF(N315="zákl. přenesená",J315,0)</f>
        <v>0</v>
      </c>
      <c r="BH315" s="222">
        <f>IF(N315="sníž. přenesená",J315,0)</f>
        <v>0</v>
      </c>
      <c r="BI315" s="222">
        <f>IF(N315="nulová",J315,0)</f>
        <v>0</v>
      </c>
      <c r="BJ315" s="17" t="s">
        <v>83</v>
      </c>
      <c r="BK315" s="222">
        <f>ROUND(I315*H315,2)</f>
        <v>0</v>
      </c>
      <c r="BL315" s="17" t="s">
        <v>134</v>
      </c>
      <c r="BM315" s="221" t="s">
        <v>311</v>
      </c>
    </row>
    <row r="316" s="2" customFormat="1">
      <c r="A316" s="38"/>
      <c r="B316" s="39"/>
      <c r="C316" s="40"/>
      <c r="D316" s="223" t="s">
        <v>135</v>
      </c>
      <c r="E316" s="40"/>
      <c r="F316" s="224" t="s">
        <v>310</v>
      </c>
      <c r="G316" s="40"/>
      <c r="H316" s="40"/>
      <c r="I316" s="225"/>
      <c r="J316" s="40"/>
      <c r="K316" s="40"/>
      <c r="L316" s="44"/>
      <c r="M316" s="226"/>
      <c r="N316" s="227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135</v>
      </c>
      <c r="AU316" s="17" t="s">
        <v>83</v>
      </c>
    </row>
    <row r="317" s="14" customFormat="1">
      <c r="A317" s="14"/>
      <c r="B317" s="250"/>
      <c r="C317" s="251"/>
      <c r="D317" s="223" t="s">
        <v>136</v>
      </c>
      <c r="E317" s="252" t="s">
        <v>1</v>
      </c>
      <c r="F317" s="253" t="s">
        <v>168</v>
      </c>
      <c r="G317" s="251"/>
      <c r="H317" s="252" t="s">
        <v>1</v>
      </c>
      <c r="I317" s="254"/>
      <c r="J317" s="251"/>
      <c r="K317" s="251"/>
      <c r="L317" s="255"/>
      <c r="M317" s="256"/>
      <c r="N317" s="257"/>
      <c r="O317" s="257"/>
      <c r="P317" s="257"/>
      <c r="Q317" s="257"/>
      <c r="R317" s="257"/>
      <c r="S317" s="257"/>
      <c r="T317" s="258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9" t="s">
        <v>136</v>
      </c>
      <c r="AU317" s="259" t="s">
        <v>83</v>
      </c>
      <c r="AV317" s="14" t="s">
        <v>83</v>
      </c>
      <c r="AW317" s="14" t="s">
        <v>32</v>
      </c>
      <c r="AX317" s="14" t="s">
        <v>75</v>
      </c>
      <c r="AY317" s="259" t="s">
        <v>129</v>
      </c>
    </row>
    <row r="318" s="12" customFormat="1">
      <c r="A318" s="12"/>
      <c r="B318" s="228"/>
      <c r="C318" s="229"/>
      <c r="D318" s="223" t="s">
        <v>136</v>
      </c>
      <c r="E318" s="230" t="s">
        <v>1</v>
      </c>
      <c r="F318" s="231" t="s">
        <v>312</v>
      </c>
      <c r="G318" s="229"/>
      <c r="H318" s="232">
        <v>3.9929999999999999</v>
      </c>
      <c r="I318" s="233"/>
      <c r="J318" s="229"/>
      <c r="K318" s="229"/>
      <c r="L318" s="234"/>
      <c r="M318" s="235"/>
      <c r="N318" s="236"/>
      <c r="O318" s="236"/>
      <c r="P318" s="236"/>
      <c r="Q318" s="236"/>
      <c r="R318" s="236"/>
      <c r="S318" s="236"/>
      <c r="T318" s="237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T318" s="238" t="s">
        <v>136</v>
      </c>
      <c r="AU318" s="238" t="s">
        <v>83</v>
      </c>
      <c r="AV318" s="12" t="s">
        <v>85</v>
      </c>
      <c r="AW318" s="12" t="s">
        <v>32</v>
      </c>
      <c r="AX318" s="12" t="s">
        <v>75</v>
      </c>
      <c r="AY318" s="238" t="s">
        <v>129</v>
      </c>
    </row>
    <row r="319" s="13" customFormat="1">
      <c r="A319" s="13"/>
      <c r="B319" s="239"/>
      <c r="C319" s="240"/>
      <c r="D319" s="223" t="s">
        <v>136</v>
      </c>
      <c r="E319" s="241" t="s">
        <v>1</v>
      </c>
      <c r="F319" s="242" t="s">
        <v>138</v>
      </c>
      <c r="G319" s="240"/>
      <c r="H319" s="243">
        <v>3.9929999999999999</v>
      </c>
      <c r="I319" s="244"/>
      <c r="J319" s="240"/>
      <c r="K319" s="240"/>
      <c r="L319" s="245"/>
      <c r="M319" s="246"/>
      <c r="N319" s="247"/>
      <c r="O319" s="247"/>
      <c r="P319" s="247"/>
      <c r="Q319" s="247"/>
      <c r="R319" s="247"/>
      <c r="S319" s="247"/>
      <c r="T319" s="24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9" t="s">
        <v>136</v>
      </c>
      <c r="AU319" s="249" t="s">
        <v>83</v>
      </c>
      <c r="AV319" s="13" t="s">
        <v>134</v>
      </c>
      <c r="AW319" s="13" t="s">
        <v>32</v>
      </c>
      <c r="AX319" s="13" t="s">
        <v>83</v>
      </c>
      <c r="AY319" s="249" t="s">
        <v>129</v>
      </c>
    </row>
    <row r="320" s="2" customFormat="1" ht="21.75" customHeight="1">
      <c r="A320" s="38"/>
      <c r="B320" s="39"/>
      <c r="C320" s="210" t="s">
        <v>229</v>
      </c>
      <c r="D320" s="210" t="s">
        <v>130</v>
      </c>
      <c r="E320" s="211" t="s">
        <v>313</v>
      </c>
      <c r="F320" s="212" t="s">
        <v>314</v>
      </c>
      <c r="G320" s="213" t="s">
        <v>300</v>
      </c>
      <c r="H320" s="214">
        <v>1</v>
      </c>
      <c r="I320" s="215"/>
      <c r="J320" s="216">
        <f>ROUND(I320*H320,2)</f>
        <v>0</v>
      </c>
      <c r="K320" s="212" t="s">
        <v>1</v>
      </c>
      <c r="L320" s="44"/>
      <c r="M320" s="217" t="s">
        <v>1</v>
      </c>
      <c r="N320" s="218" t="s">
        <v>40</v>
      </c>
      <c r="O320" s="91"/>
      <c r="P320" s="219">
        <f>O320*H320</f>
        <v>0</v>
      </c>
      <c r="Q320" s="219">
        <v>0</v>
      </c>
      <c r="R320" s="219">
        <f>Q320*H320</f>
        <v>0</v>
      </c>
      <c r="S320" s="219">
        <v>0</v>
      </c>
      <c r="T320" s="220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1" t="s">
        <v>134</v>
      </c>
      <c r="AT320" s="221" t="s">
        <v>130</v>
      </c>
      <c r="AU320" s="221" t="s">
        <v>83</v>
      </c>
      <c r="AY320" s="17" t="s">
        <v>129</v>
      </c>
      <c r="BE320" s="222">
        <f>IF(N320="základní",J320,0)</f>
        <v>0</v>
      </c>
      <c r="BF320" s="222">
        <f>IF(N320="snížená",J320,0)</f>
        <v>0</v>
      </c>
      <c r="BG320" s="222">
        <f>IF(N320="zákl. přenesená",J320,0)</f>
        <v>0</v>
      </c>
      <c r="BH320" s="222">
        <f>IF(N320="sníž. přenesená",J320,0)</f>
        <v>0</v>
      </c>
      <c r="BI320" s="222">
        <f>IF(N320="nulová",J320,0)</f>
        <v>0</v>
      </c>
      <c r="BJ320" s="17" t="s">
        <v>83</v>
      </c>
      <c r="BK320" s="222">
        <f>ROUND(I320*H320,2)</f>
        <v>0</v>
      </c>
      <c r="BL320" s="17" t="s">
        <v>134</v>
      </c>
      <c r="BM320" s="221" t="s">
        <v>315</v>
      </c>
    </row>
    <row r="321" s="2" customFormat="1">
      <c r="A321" s="38"/>
      <c r="B321" s="39"/>
      <c r="C321" s="40"/>
      <c r="D321" s="223" t="s">
        <v>135</v>
      </c>
      <c r="E321" s="40"/>
      <c r="F321" s="224" t="s">
        <v>314</v>
      </c>
      <c r="G321" s="40"/>
      <c r="H321" s="40"/>
      <c r="I321" s="225"/>
      <c r="J321" s="40"/>
      <c r="K321" s="40"/>
      <c r="L321" s="44"/>
      <c r="M321" s="226"/>
      <c r="N321" s="227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135</v>
      </c>
      <c r="AU321" s="17" t="s">
        <v>83</v>
      </c>
    </row>
    <row r="322" s="14" customFormat="1">
      <c r="A322" s="14"/>
      <c r="B322" s="250"/>
      <c r="C322" s="251"/>
      <c r="D322" s="223" t="s">
        <v>136</v>
      </c>
      <c r="E322" s="252" t="s">
        <v>1</v>
      </c>
      <c r="F322" s="253" t="s">
        <v>154</v>
      </c>
      <c r="G322" s="251"/>
      <c r="H322" s="252" t="s">
        <v>1</v>
      </c>
      <c r="I322" s="254"/>
      <c r="J322" s="251"/>
      <c r="K322" s="251"/>
      <c r="L322" s="255"/>
      <c r="M322" s="256"/>
      <c r="N322" s="257"/>
      <c r="O322" s="257"/>
      <c r="P322" s="257"/>
      <c r="Q322" s="257"/>
      <c r="R322" s="257"/>
      <c r="S322" s="257"/>
      <c r="T322" s="258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9" t="s">
        <v>136</v>
      </c>
      <c r="AU322" s="259" t="s">
        <v>83</v>
      </c>
      <c r="AV322" s="14" t="s">
        <v>83</v>
      </c>
      <c r="AW322" s="14" t="s">
        <v>32</v>
      </c>
      <c r="AX322" s="14" t="s">
        <v>75</v>
      </c>
      <c r="AY322" s="259" t="s">
        <v>129</v>
      </c>
    </row>
    <row r="323" s="12" customFormat="1">
      <c r="A323" s="12"/>
      <c r="B323" s="228"/>
      <c r="C323" s="229"/>
      <c r="D323" s="223" t="s">
        <v>136</v>
      </c>
      <c r="E323" s="230" t="s">
        <v>1</v>
      </c>
      <c r="F323" s="231" t="s">
        <v>83</v>
      </c>
      <c r="G323" s="229"/>
      <c r="H323" s="232">
        <v>1</v>
      </c>
      <c r="I323" s="233"/>
      <c r="J323" s="229"/>
      <c r="K323" s="229"/>
      <c r="L323" s="234"/>
      <c r="M323" s="235"/>
      <c r="N323" s="236"/>
      <c r="O323" s="236"/>
      <c r="P323" s="236"/>
      <c r="Q323" s="236"/>
      <c r="R323" s="236"/>
      <c r="S323" s="236"/>
      <c r="T323" s="237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T323" s="238" t="s">
        <v>136</v>
      </c>
      <c r="AU323" s="238" t="s">
        <v>83</v>
      </c>
      <c r="AV323" s="12" t="s">
        <v>85</v>
      </c>
      <c r="AW323" s="12" t="s">
        <v>32</v>
      </c>
      <c r="AX323" s="12" t="s">
        <v>75</v>
      </c>
      <c r="AY323" s="238" t="s">
        <v>129</v>
      </c>
    </row>
    <row r="324" s="13" customFormat="1">
      <c r="A324" s="13"/>
      <c r="B324" s="239"/>
      <c r="C324" s="240"/>
      <c r="D324" s="223" t="s">
        <v>136</v>
      </c>
      <c r="E324" s="241" t="s">
        <v>1</v>
      </c>
      <c r="F324" s="242" t="s">
        <v>138</v>
      </c>
      <c r="G324" s="240"/>
      <c r="H324" s="243">
        <v>1</v>
      </c>
      <c r="I324" s="244"/>
      <c r="J324" s="240"/>
      <c r="K324" s="240"/>
      <c r="L324" s="245"/>
      <c r="M324" s="246"/>
      <c r="N324" s="247"/>
      <c r="O324" s="247"/>
      <c r="P324" s="247"/>
      <c r="Q324" s="247"/>
      <c r="R324" s="247"/>
      <c r="S324" s="247"/>
      <c r="T324" s="24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9" t="s">
        <v>136</v>
      </c>
      <c r="AU324" s="249" t="s">
        <v>83</v>
      </c>
      <c r="AV324" s="13" t="s">
        <v>134</v>
      </c>
      <c r="AW324" s="13" t="s">
        <v>32</v>
      </c>
      <c r="AX324" s="13" t="s">
        <v>83</v>
      </c>
      <c r="AY324" s="249" t="s">
        <v>129</v>
      </c>
    </row>
    <row r="325" s="2" customFormat="1" ht="21.75" customHeight="1">
      <c r="A325" s="38"/>
      <c r="B325" s="39"/>
      <c r="C325" s="210" t="s">
        <v>316</v>
      </c>
      <c r="D325" s="210" t="s">
        <v>130</v>
      </c>
      <c r="E325" s="211" t="s">
        <v>317</v>
      </c>
      <c r="F325" s="212" t="s">
        <v>318</v>
      </c>
      <c r="G325" s="213" t="s">
        <v>300</v>
      </c>
      <c r="H325" s="214">
        <v>9</v>
      </c>
      <c r="I325" s="215"/>
      <c r="J325" s="216">
        <f>ROUND(I325*H325,2)</f>
        <v>0</v>
      </c>
      <c r="K325" s="212" t="s">
        <v>1</v>
      </c>
      <c r="L325" s="44"/>
      <c r="M325" s="217" t="s">
        <v>1</v>
      </c>
      <c r="N325" s="218" t="s">
        <v>40</v>
      </c>
      <c r="O325" s="91"/>
      <c r="P325" s="219">
        <f>O325*H325</f>
        <v>0</v>
      </c>
      <c r="Q325" s="219">
        <v>0</v>
      </c>
      <c r="R325" s="219">
        <f>Q325*H325</f>
        <v>0</v>
      </c>
      <c r="S325" s="219">
        <v>0</v>
      </c>
      <c r="T325" s="220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1" t="s">
        <v>134</v>
      </c>
      <c r="AT325" s="221" t="s">
        <v>130</v>
      </c>
      <c r="AU325" s="221" t="s">
        <v>83</v>
      </c>
      <c r="AY325" s="17" t="s">
        <v>129</v>
      </c>
      <c r="BE325" s="222">
        <f>IF(N325="základní",J325,0)</f>
        <v>0</v>
      </c>
      <c r="BF325" s="222">
        <f>IF(N325="snížená",J325,0)</f>
        <v>0</v>
      </c>
      <c r="BG325" s="222">
        <f>IF(N325="zákl. přenesená",J325,0)</f>
        <v>0</v>
      </c>
      <c r="BH325" s="222">
        <f>IF(N325="sníž. přenesená",J325,0)</f>
        <v>0</v>
      </c>
      <c r="BI325" s="222">
        <f>IF(N325="nulová",J325,0)</f>
        <v>0</v>
      </c>
      <c r="BJ325" s="17" t="s">
        <v>83</v>
      </c>
      <c r="BK325" s="222">
        <f>ROUND(I325*H325,2)</f>
        <v>0</v>
      </c>
      <c r="BL325" s="17" t="s">
        <v>134</v>
      </c>
      <c r="BM325" s="221" t="s">
        <v>319</v>
      </c>
    </row>
    <row r="326" s="2" customFormat="1">
      <c r="A326" s="38"/>
      <c r="B326" s="39"/>
      <c r="C326" s="40"/>
      <c r="D326" s="223" t="s">
        <v>135</v>
      </c>
      <c r="E326" s="40"/>
      <c r="F326" s="224" t="s">
        <v>318</v>
      </c>
      <c r="G326" s="40"/>
      <c r="H326" s="40"/>
      <c r="I326" s="225"/>
      <c r="J326" s="40"/>
      <c r="K326" s="40"/>
      <c r="L326" s="44"/>
      <c r="M326" s="226"/>
      <c r="N326" s="227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135</v>
      </c>
      <c r="AU326" s="17" t="s">
        <v>83</v>
      </c>
    </row>
    <row r="327" s="14" customFormat="1">
      <c r="A327" s="14"/>
      <c r="B327" s="250"/>
      <c r="C327" s="251"/>
      <c r="D327" s="223" t="s">
        <v>136</v>
      </c>
      <c r="E327" s="252" t="s">
        <v>1</v>
      </c>
      <c r="F327" s="253" t="s">
        <v>168</v>
      </c>
      <c r="G327" s="251"/>
      <c r="H327" s="252" t="s">
        <v>1</v>
      </c>
      <c r="I327" s="254"/>
      <c r="J327" s="251"/>
      <c r="K327" s="251"/>
      <c r="L327" s="255"/>
      <c r="M327" s="256"/>
      <c r="N327" s="257"/>
      <c r="O327" s="257"/>
      <c r="P327" s="257"/>
      <c r="Q327" s="257"/>
      <c r="R327" s="257"/>
      <c r="S327" s="257"/>
      <c r="T327" s="258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9" t="s">
        <v>136</v>
      </c>
      <c r="AU327" s="259" t="s">
        <v>83</v>
      </c>
      <c r="AV327" s="14" t="s">
        <v>83</v>
      </c>
      <c r="AW327" s="14" t="s">
        <v>32</v>
      </c>
      <c r="AX327" s="14" t="s">
        <v>75</v>
      </c>
      <c r="AY327" s="259" t="s">
        <v>129</v>
      </c>
    </row>
    <row r="328" s="12" customFormat="1">
      <c r="A328" s="12"/>
      <c r="B328" s="228"/>
      <c r="C328" s="229"/>
      <c r="D328" s="223" t="s">
        <v>136</v>
      </c>
      <c r="E328" s="230" t="s">
        <v>1</v>
      </c>
      <c r="F328" s="231" t="s">
        <v>188</v>
      </c>
      <c r="G328" s="229"/>
      <c r="H328" s="232">
        <v>9</v>
      </c>
      <c r="I328" s="233"/>
      <c r="J328" s="229"/>
      <c r="K328" s="229"/>
      <c r="L328" s="234"/>
      <c r="M328" s="235"/>
      <c r="N328" s="236"/>
      <c r="O328" s="236"/>
      <c r="P328" s="236"/>
      <c r="Q328" s="236"/>
      <c r="R328" s="236"/>
      <c r="S328" s="236"/>
      <c r="T328" s="237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T328" s="238" t="s">
        <v>136</v>
      </c>
      <c r="AU328" s="238" t="s">
        <v>83</v>
      </c>
      <c r="AV328" s="12" t="s">
        <v>85</v>
      </c>
      <c r="AW328" s="12" t="s">
        <v>32</v>
      </c>
      <c r="AX328" s="12" t="s">
        <v>75</v>
      </c>
      <c r="AY328" s="238" t="s">
        <v>129</v>
      </c>
    </row>
    <row r="329" s="13" customFormat="1">
      <c r="A329" s="13"/>
      <c r="B329" s="239"/>
      <c r="C329" s="240"/>
      <c r="D329" s="223" t="s">
        <v>136</v>
      </c>
      <c r="E329" s="241" t="s">
        <v>1</v>
      </c>
      <c r="F329" s="242" t="s">
        <v>138</v>
      </c>
      <c r="G329" s="240"/>
      <c r="H329" s="243">
        <v>9</v>
      </c>
      <c r="I329" s="244"/>
      <c r="J329" s="240"/>
      <c r="K329" s="240"/>
      <c r="L329" s="245"/>
      <c r="M329" s="246"/>
      <c r="N329" s="247"/>
      <c r="O329" s="247"/>
      <c r="P329" s="247"/>
      <c r="Q329" s="247"/>
      <c r="R329" s="247"/>
      <c r="S329" s="247"/>
      <c r="T329" s="24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9" t="s">
        <v>136</v>
      </c>
      <c r="AU329" s="249" t="s">
        <v>83</v>
      </c>
      <c r="AV329" s="13" t="s">
        <v>134</v>
      </c>
      <c r="AW329" s="13" t="s">
        <v>32</v>
      </c>
      <c r="AX329" s="13" t="s">
        <v>83</v>
      </c>
      <c r="AY329" s="249" t="s">
        <v>129</v>
      </c>
    </row>
    <row r="330" s="2" customFormat="1" ht="21.75" customHeight="1">
      <c r="A330" s="38"/>
      <c r="B330" s="39"/>
      <c r="C330" s="210" t="s">
        <v>235</v>
      </c>
      <c r="D330" s="210" t="s">
        <v>130</v>
      </c>
      <c r="E330" s="211" t="s">
        <v>320</v>
      </c>
      <c r="F330" s="212" t="s">
        <v>321</v>
      </c>
      <c r="G330" s="213" t="s">
        <v>300</v>
      </c>
      <c r="H330" s="214">
        <v>2</v>
      </c>
      <c r="I330" s="215"/>
      <c r="J330" s="216">
        <f>ROUND(I330*H330,2)</f>
        <v>0</v>
      </c>
      <c r="K330" s="212" t="s">
        <v>1</v>
      </c>
      <c r="L330" s="44"/>
      <c r="M330" s="217" t="s">
        <v>1</v>
      </c>
      <c r="N330" s="218" t="s">
        <v>40</v>
      </c>
      <c r="O330" s="91"/>
      <c r="P330" s="219">
        <f>O330*H330</f>
        <v>0</v>
      </c>
      <c r="Q330" s="219">
        <v>0</v>
      </c>
      <c r="R330" s="219">
        <f>Q330*H330</f>
        <v>0</v>
      </c>
      <c r="S330" s="219">
        <v>0</v>
      </c>
      <c r="T330" s="220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1" t="s">
        <v>134</v>
      </c>
      <c r="AT330" s="221" t="s">
        <v>130</v>
      </c>
      <c r="AU330" s="221" t="s">
        <v>83</v>
      </c>
      <c r="AY330" s="17" t="s">
        <v>129</v>
      </c>
      <c r="BE330" s="222">
        <f>IF(N330="základní",J330,0)</f>
        <v>0</v>
      </c>
      <c r="BF330" s="222">
        <f>IF(N330="snížená",J330,0)</f>
        <v>0</v>
      </c>
      <c r="BG330" s="222">
        <f>IF(N330="zákl. přenesená",J330,0)</f>
        <v>0</v>
      </c>
      <c r="BH330" s="222">
        <f>IF(N330="sníž. přenesená",J330,0)</f>
        <v>0</v>
      </c>
      <c r="BI330" s="222">
        <f>IF(N330="nulová",J330,0)</f>
        <v>0</v>
      </c>
      <c r="BJ330" s="17" t="s">
        <v>83</v>
      </c>
      <c r="BK330" s="222">
        <f>ROUND(I330*H330,2)</f>
        <v>0</v>
      </c>
      <c r="BL330" s="17" t="s">
        <v>134</v>
      </c>
      <c r="BM330" s="221" t="s">
        <v>322</v>
      </c>
    </row>
    <row r="331" s="2" customFormat="1">
      <c r="A331" s="38"/>
      <c r="B331" s="39"/>
      <c r="C331" s="40"/>
      <c r="D331" s="223" t="s">
        <v>135</v>
      </c>
      <c r="E331" s="40"/>
      <c r="F331" s="224" t="s">
        <v>321</v>
      </c>
      <c r="G331" s="40"/>
      <c r="H331" s="40"/>
      <c r="I331" s="225"/>
      <c r="J331" s="40"/>
      <c r="K331" s="40"/>
      <c r="L331" s="44"/>
      <c r="M331" s="226"/>
      <c r="N331" s="227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135</v>
      </c>
      <c r="AU331" s="17" t="s">
        <v>83</v>
      </c>
    </row>
    <row r="332" s="14" customFormat="1">
      <c r="A332" s="14"/>
      <c r="B332" s="250"/>
      <c r="C332" s="251"/>
      <c r="D332" s="223" t="s">
        <v>136</v>
      </c>
      <c r="E332" s="252" t="s">
        <v>1</v>
      </c>
      <c r="F332" s="253" t="s">
        <v>168</v>
      </c>
      <c r="G332" s="251"/>
      <c r="H332" s="252" t="s">
        <v>1</v>
      </c>
      <c r="I332" s="254"/>
      <c r="J332" s="251"/>
      <c r="K332" s="251"/>
      <c r="L332" s="255"/>
      <c r="M332" s="256"/>
      <c r="N332" s="257"/>
      <c r="O332" s="257"/>
      <c r="P332" s="257"/>
      <c r="Q332" s="257"/>
      <c r="R332" s="257"/>
      <c r="S332" s="257"/>
      <c r="T332" s="258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9" t="s">
        <v>136</v>
      </c>
      <c r="AU332" s="259" t="s">
        <v>83</v>
      </c>
      <c r="AV332" s="14" t="s">
        <v>83</v>
      </c>
      <c r="AW332" s="14" t="s">
        <v>32</v>
      </c>
      <c r="AX332" s="14" t="s">
        <v>75</v>
      </c>
      <c r="AY332" s="259" t="s">
        <v>129</v>
      </c>
    </row>
    <row r="333" s="12" customFormat="1">
      <c r="A333" s="12"/>
      <c r="B333" s="228"/>
      <c r="C333" s="229"/>
      <c r="D333" s="223" t="s">
        <v>136</v>
      </c>
      <c r="E333" s="230" t="s">
        <v>1</v>
      </c>
      <c r="F333" s="231" t="s">
        <v>85</v>
      </c>
      <c r="G333" s="229"/>
      <c r="H333" s="232">
        <v>2</v>
      </c>
      <c r="I333" s="233"/>
      <c r="J333" s="229"/>
      <c r="K333" s="229"/>
      <c r="L333" s="234"/>
      <c r="M333" s="235"/>
      <c r="N333" s="236"/>
      <c r="O333" s="236"/>
      <c r="P333" s="236"/>
      <c r="Q333" s="236"/>
      <c r="R333" s="236"/>
      <c r="S333" s="236"/>
      <c r="T333" s="237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T333" s="238" t="s">
        <v>136</v>
      </c>
      <c r="AU333" s="238" t="s">
        <v>83</v>
      </c>
      <c r="AV333" s="12" t="s">
        <v>85</v>
      </c>
      <c r="AW333" s="12" t="s">
        <v>32</v>
      </c>
      <c r="AX333" s="12" t="s">
        <v>75</v>
      </c>
      <c r="AY333" s="238" t="s">
        <v>129</v>
      </c>
    </row>
    <row r="334" s="13" customFormat="1">
      <c r="A334" s="13"/>
      <c r="B334" s="239"/>
      <c r="C334" s="240"/>
      <c r="D334" s="223" t="s">
        <v>136</v>
      </c>
      <c r="E334" s="241" t="s">
        <v>1</v>
      </c>
      <c r="F334" s="242" t="s">
        <v>138</v>
      </c>
      <c r="G334" s="240"/>
      <c r="H334" s="243">
        <v>2</v>
      </c>
      <c r="I334" s="244"/>
      <c r="J334" s="240"/>
      <c r="K334" s="240"/>
      <c r="L334" s="245"/>
      <c r="M334" s="246"/>
      <c r="N334" s="247"/>
      <c r="O334" s="247"/>
      <c r="P334" s="247"/>
      <c r="Q334" s="247"/>
      <c r="R334" s="247"/>
      <c r="S334" s="247"/>
      <c r="T334" s="24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9" t="s">
        <v>136</v>
      </c>
      <c r="AU334" s="249" t="s">
        <v>83</v>
      </c>
      <c r="AV334" s="13" t="s">
        <v>134</v>
      </c>
      <c r="AW334" s="13" t="s">
        <v>32</v>
      </c>
      <c r="AX334" s="13" t="s">
        <v>83</v>
      </c>
      <c r="AY334" s="249" t="s">
        <v>129</v>
      </c>
    </row>
    <row r="335" s="2" customFormat="1" ht="24.15" customHeight="1">
      <c r="A335" s="38"/>
      <c r="B335" s="39"/>
      <c r="C335" s="210" t="s">
        <v>323</v>
      </c>
      <c r="D335" s="210" t="s">
        <v>130</v>
      </c>
      <c r="E335" s="211" t="s">
        <v>324</v>
      </c>
      <c r="F335" s="212" t="s">
        <v>325</v>
      </c>
      <c r="G335" s="213" t="s">
        <v>300</v>
      </c>
      <c r="H335" s="214">
        <v>1</v>
      </c>
      <c r="I335" s="215"/>
      <c r="J335" s="216">
        <f>ROUND(I335*H335,2)</f>
        <v>0</v>
      </c>
      <c r="K335" s="212" t="s">
        <v>1</v>
      </c>
      <c r="L335" s="44"/>
      <c r="M335" s="217" t="s">
        <v>1</v>
      </c>
      <c r="N335" s="218" t="s">
        <v>40</v>
      </c>
      <c r="O335" s="91"/>
      <c r="P335" s="219">
        <f>O335*H335</f>
        <v>0</v>
      </c>
      <c r="Q335" s="219">
        <v>0</v>
      </c>
      <c r="R335" s="219">
        <f>Q335*H335</f>
        <v>0</v>
      </c>
      <c r="S335" s="219">
        <v>0</v>
      </c>
      <c r="T335" s="22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1" t="s">
        <v>134</v>
      </c>
      <c r="AT335" s="221" t="s">
        <v>130</v>
      </c>
      <c r="AU335" s="221" t="s">
        <v>83</v>
      </c>
      <c r="AY335" s="17" t="s">
        <v>129</v>
      </c>
      <c r="BE335" s="222">
        <f>IF(N335="základní",J335,0)</f>
        <v>0</v>
      </c>
      <c r="BF335" s="222">
        <f>IF(N335="snížená",J335,0)</f>
        <v>0</v>
      </c>
      <c r="BG335" s="222">
        <f>IF(N335="zákl. přenesená",J335,0)</f>
        <v>0</v>
      </c>
      <c r="BH335" s="222">
        <f>IF(N335="sníž. přenesená",J335,0)</f>
        <v>0</v>
      </c>
      <c r="BI335" s="222">
        <f>IF(N335="nulová",J335,0)</f>
        <v>0</v>
      </c>
      <c r="BJ335" s="17" t="s">
        <v>83</v>
      </c>
      <c r="BK335" s="222">
        <f>ROUND(I335*H335,2)</f>
        <v>0</v>
      </c>
      <c r="BL335" s="17" t="s">
        <v>134</v>
      </c>
      <c r="BM335" s="221" t="s">
        <v>326</v>
      </c>
    </row>
    <row r="336" s="2" customFormat="1">
      <c r="A336" s="38"/>
      <c r="B336" s="39"/>
      <c r="C336" s="40"/>
      <c r="D336" s="223" t="s">
        <v>135</v>
      </c>
      <c r="E336" s="40"/>
      <c r="F336" s="224" t="s">
        <v>325</v>
      </c>
      <c r="G336" s="40"/>
      <c r="H336" s="40"/>
      <c r="I336" s="225"/>
      <c r="J336" s="40"/>
      <c r="K336" s="40"/>
      <c r="L336" s="44"/>
      <c r="M336" s="226"/>
      <c r="N336" s="227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135</v>
      </c>
      <c r="AU336" s="17" t="s">
        <v>83</v>
      </c>
    </row>
    <row r="337" s="14" customFormat="1">
      <c r="A337" s="14"/>
      <c r="B337" s="250"/>
      <c r="C337" s="251"/>
      <c r="D337" s="223" t="s">
        <v>136</v>
      </c>
      <c r="E337" s="252" t="s">
        <v>1</v>
      </c>
      <c r="F337" s="253" t="s">
        <v>154</v>
      </c>
      <c r="G337" s="251"/>
      <c r="H337" s="252" t="s">
        <v>1</v>
      </c>
      <c r="I337" s="254"/>
      <c r="J337" s="251"/>
      <c r="K337" s="251"/>
      <c r="L337" s="255"/>
      <c r="M337" s="256"/>
      <c r="N337" s="257"/>
      <c r="O337" s="257"/>
      <c r="P337" s="257"/>
      <c r="Q337" s="257"/>
      <c r="R337" s="257"/>
      <c r="S337" s="257"/>
      <c r="T337" s="258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9" t="s">
        <v>136</v>
      </c>
      <c r="AU337" s="259" t="s">
        <v>83</v>
      </c>
      <c r="AV337" s="14" t="s">
        <v>83</v>
      </c>
      <c r="AW337" s="14" t="s">
        <v>32</v>
      </c>
      <c r="AX337" s="14" t="s">
        <v>75</v>
      </c>
      <c r="AY337" s="259" t="s">
        <v>129</v>
      </c>
    </row>
    <row r="338" s="12" customFormat="1">
      <c r="A338" s="12"/>
      <c r="B338" s="228"/>
      <c r="C338" s="229"/>
      <c r="D338" s="223" t="s">
        <v>136</v>
      </c>
      <c r="E338" s="230" t="s">
        <v>1</v>
      </c>
      <c r="F338" s="231" t="s">
        <v>83</v>
      </c>
      <c r="G338" s="229"/>
      <c r="H338" s="232">
        <v>1</v>
      </c>
      <c r="I338" s="233"/>
      <c r="J338" s="229"/>
      <c r="K338" s="229"/>
      <c r="L338" s="234"/>
      <c r="M338" s="235"/>
      <c r="N338" s="236"/>
      <c r="O338" s="236"/>
      <c r="P338" s="236"/>
      <c r="Q338" s="236"/>
      <c r="R338" s="236"/>
      <c r="S338" s="236"/>
      <c r="T338" s="237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T338" s="238" t="s">
        <v>136</v>
      </c>
      <c r="AU338" s="238" t="s">
        <v>83</v>
      </c>
      <c r="AV338" s="12" t="s">
        <v>85</v>
      </c>
      <c r="AW338" s="12" t="s">
        <v>32</v>
      </c>
      <c r="AX338" s="12" t="s">
        <v>75</v>
      </c>
      <c r="AY338" s="238" t="s">
        <v>129</v>
      </c>
    </row>
    <row r="339" s="13" customFormat="1">
      <c r="A339" s="13"/>
      <c r="B339" s="239"/>
      <c r="C339" s="240"/>
      <c r="D339" s="223" t="s">
        <v>136</v>
      </c>
      <c r="E339" s="241" t="s">
        <v>1</v>
      </c>
      <c r="F339" s="242" t="s">
        <v>138</v>
      </c>
      <c r="G339" s="240"/>
      <c r="H339" s="243">
        <v>1</v>
      </c>
      <c r="I339" s="244"/>
      <c r="J339" s="240"/>
      <c r="K339" s="240"/>
      <c r="L339" s="245"/>
      <c r="M339" s="246"/>
      <c r="N339" s="247"/>
      <c r="O339" s="247"/>
      <c r="P339" s="247"/>
      <c r="Q339" s="247"/>
      <c r="R339" s="247"/>
      <c r="S339" s="247"/>
      <c r="T339" s="24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9" t="s">
        <v>136</v>
      </c>
      <c r="AU339" s="249" t="s">
        <v>83</v>
      </c>
      <c r="AV339" s="13" t="s">
        <v>134</v>
      </c>
      <c r="AW339" s="13" t="s">
        <v>32</v>
      </c>
      <c r="AX339" s="13" t="s">
        <v>83</v>
      </c>
      <c r="AY339" s="249" t="s">
        <v>129</v>
      </c>
    </row>
    <row r="340" s="2" customFormat="1" ht="24.15" customHeight="1">
      <c r="A340" s="38"/>
      <c r="B340" s="39"/>
      <c r="C340" s="210" t="s">
        <v>242</v>
      </c>
      <c r="D340" s="210" t="s">
        <v>130</v>
      </c>
      <c r="E340" s="211" t="s">
        <v>327</v>
      </c>
      <c r="F340" s="212" t="s">
        <v>328</v>
      </c>
      <c r="G340" s="213" t="s">
        <v>300</v>
      </c>
      <c r="H340" s="214">
        <v>9</v>
      </c>
      <c r="I340" s="215"/>
      <c r="J340" s="216">
        <f>ROUND(I340*H340,2)</f>
        <v>0</v>
      </c>
      <c r="K340" s="212" t="s">
        <v>1</v>
      </c>
      <c r="L340" s="44"/>
      <c r="M340" s="217" t="s">
        <v>1</v>
      </c>
      <c r="N340" s="218" t="s">
        <v>40</v>
      </c>
      <c r="O340" s="91"/>
      <c r="P340" s="219">
        <f>O340*H340</f>
        <v>0</v>
      </c>
      <c r="Q340" s="219">
        <v>0</v>
      </c>
      <c r="R340" s="219">
        <f>Q340*H340</f>
        <v>0</v>
      </c>
      <c r="S340" s="219">
        <v>0</v>
      </c>
      <c r="T340" s="220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1" t="s">
        <v>134</v>
      </c>
      <c r="AT340" s="221" t="s">
        <v>130</v>
      </c>
      <c r="AU340" s="221" t="s">
        <v>83</v>
      </c>
      <c r="AY340" s="17" t="s">
        <v>129</v>
      </c>
      <c r="BE340" s="222">
        <f>IF(N340="základní",J340,0)</f>
        <v>0</v>
      </c>
      <c r="BF340" s="222">
        <f>IF(N340="snížená",J340,0)</f>
        <v>0</v>
      </c>
      <c r="BG340" s="222">
        <f>IF(N340="zákl. přenesená",J340,0)</f>
        <v>0</v>
      </c>
      <c r="BH340" s="222">
        <f>IF(N340="sníž. přenesená",J340,0)</f>
        <v>0</v>
      </c>
      <c r="BI340" s="222">
        <f>IF(N340="nulová",J340,0)</f>
        <v>0</v>
      </c>
      <c r="BJ340" s="17" t="s">
        <v>83</v>
      </c>
      <c r="BK340" s="222">
        <f>ROUND(I340*H340,2)</f>
        <v>0</v>
      </c>
      <c r="BL340" s="17" t="s">
        <v>134</v>
      </c>
      <c r="BM340" s="221" t="s">
        <v>329</v>
      </c>
    </row>
    <row r="341" s="2" customFormat="1">
      <c r="A341" s="38"/>
      <c r="B341" s="39"/>
      <c r="C341" s="40"/>
      <c r="D341" s="223" t="s">
        <v>135</v>
      </c>
      <c r="E341" s="40"/>
      <c r="F341" s="224" t="s">
        <v>328</v>
      </c>
      <c r="G341" s="40"/>
      <c r="H341" s="40"/>
      <c r="I341" s="225"/>
      <c r="J341" s="40"/>
      <c r="K341" s="40"/>
      <c r="L341" s="44"/>
      <c r="M341" s="226"/>
      <c r="N341" s="227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135</v>
      </c>
      <c r="AU341" s="17" t="s">
        <v>83</v>
      </c>
    </row>
    <row r="342" s="14" customFormat="1">
      <c r="A342" s="14"/>
      <c r="B342" s="250"/>
      <c r="C342" s="251"/>
      <c r="D342" s="223" t="s">
        <v>136</v>
      </c>
      <c r="E342" s="252" t="s">
        <v>1</v>
      </c>
      <c r="F342" s="253" t="s">
        <v>168</v>
      </c>
      <c r="G342" s="251"/>
      <c r="H342" s="252" t="s">
        <v>1</v>
      </c>
      <c r="I342" s="254"/>
      <c r="J342" s="251"/>
      <c r="K342" s="251"/>
      <c r="L342" s="255"/>
      <c r="M342" s="256"/>
      <c r="N342" s="257"/>
      <c r="O342" s="257"/>
      <c r="P342" s="257"/>
      <c r="Q342" s="257"/>
      <c r="R342" s="257"/>
      <c r="S342" s="257"/>
      <c r="T342" s="258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9" t="s">
        <v>136</v>
      </c>
      <c r="AU342" s="259" t="s">
        <v>83</v>
      </c>
      <c r="AV342" s="14" t="s">
        <v>83</v>
      </c>
      <c r="AW342" s="14" t="s">
        <v>32</v>
      </c>
      <c r="AX342" s="14" t="s">
        <v>75</v>
      </c>
      <c r="AY342" s="259" t="s">
        <v>129</v>
      </c>
    </row>
    <row r="343" s="12" customFormat="1">
      <c r="A343" s="12"/>
      <c r="B343" s="228"/>
      <c r="C343" s="229"/>
      <c r="D343" s="223" t="s">
        <v>136</v>
      </c>
      <c r="E343" s="230" t="s">
        <v>1</v>
      </c>
      <c r="F343" s="231" t="s">
        <v>188</v>
      </c>
      <c r="G343" s="229"/>
      <c r="H343" s="232">
        <v>9</v>
      </c>
      <c r="I343" s="233"/>
      <c r="J343" s="229"/>
      <c r="K343" s="229"/>
      <c r="L343" s="234"/>
      <c r="M343" s="235"/>
      <c r="N343" s="236"/>
      <c r="O343" s="236"/>
      <c r="P343" s="236"/>
      <c r="Q343" s="236"/>
      <c r="R343" s="236"/>
      <c r="S343" s="236"/>
      <c r="T343" s="237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T343" s="238" t="s">
        <v>136</v>
      </c>
      <c r="AU343" s="238" t="s">
        <v>83</v>
      </c>
      <c r="AV343" s="12" t="s">
        <v>85</v>
      </c>
      <c r="AW343" s="12" t="s">
        <v>32</v>
      </c>
      <c r="AX343" s="12" t="s">
        <v>75</v>
      </c>
      <c r="AY343" s="238" t="s">
        <v>129</v>
      </c>
    </row>
    <row r="344" s="13" customFormat="1">
      <c r="A344" s="13"/>
      <c r="B344" s="239"/>
      <c r="C344" s="240"/>
      <c r="D344" s="223" t="s">
        <v>136</v>
      </c>
      <c r="E344" s="241" t="s">
        <v>1</v>
      </c>
      <c r="F344" s="242" t="s">
        <v>138</v>
      </c>
      <c r="G344" s="240"/>
      <c r="H344" s="243">
        <v>9</v>
      </c>
      <c r="I344" s="244"/>
      <c r="J344" s="240"/>
      <c r="K344" s="240"/>
      <c r="L344" s="245"/>
      <c r="M344" s="246"/>
      <c r="N344" s="247"/>
      <c r="O344" s="247"/>
      <c r="P344" s="247"/>
      <c r="Q344" s="247"/>
      <c r="R344" s="247"/>
      <c r="S344" s="247"/>
      <c r="T344" s="24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9" t="s">
        <v>136</v>
      </c>
      <c r="AU344" s="249" t="s">
        <v>83</v>
      </c>
      <c r="AV344" s="13" t="s">
        <v>134</v>
      </c>
      <c r="AW344" s="13" t="s">
        <v>32</v>
      </c>
      <c r="AX344" s="13" t="s">
        <v>83</v>
      </c>
      <c r="AY344" s="249" t="s">
        <v>129</v>
      </c>
    </row>
    <row r="345" s="2" customFormat="1" ht="24.15" customHeight="1">
      <c r="A345" s="38"/>
      <c r="B345" s="39"/>
      <c r="C345" s="210" t="s">
        <v>330</v>
      </c>
      <c r="D345" s="210" t="s">
        <v>130</v>
      </c>
      <c r="E345" s="211" t="s">
        <v>331</v>
      </c>
      <c r="F345" s="212" t="s">
        <v>328</v>
      </c>
      <c r="G345" s="213" t="s">
        <v>300</v>
      </c>
      <c r="H345" s="214">
        <v>2</v>
      </c>
      <c r="I345" s="215"/>
      <c r="J345" s="216">
        <f>ROUND(I345*H345,2)</f>
        <v>0</v>
      </c>
      <c r="K345" s="212" t="s">
        <v>1</v>
      </c>
      <c r="L345" s="44"/>
      <c r="M345" s="217" t="s">
        <v>1</v>
      </c>
      <c r="N345" s="218" t="s">
        <v>40</v>
      </c>
      <c r="O345" s="91"/>
      <c r="P345" s="219">
        <f>O345*H345</f>
        <v>0</v>
      </c>
      <c r="Q345" s="219">
        <v>0</v>
      </c>
      <c r="R345" s="219">
        <f>Q345*H345</f>
        <v>0</v>
      </c>
      <c r="S345" s="219">
        <v>0</v>
      </c>
      <c r="T345" s="220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1" t="s">
        <v>134</v>
      </c>
      <c r="AT345" s="221" t="s">
        <v>130</v>
      </c>
      <c r="AU345" s="221" t="s">
        <v>83</v>
      </c>
      <c r="AY345" s="17" t="s">
        <v>129</v>
      </c>
      <c r="BE345" s="222">
        <f>IF(N345="základní",J345,0)</f>
        <v>0</v>
      </c>
      <c r="BF345" s="222">
        <f>IF(N345="snížená",J345,0)</f>
        <v>0</v>
      </c>
      <c r="BG345" s="222">
        <f>IF(N345="zákl. přenesená",J345,0)</f>
        <v>0</v>
      </c>
      <c r="BH345" s="222">
        <f>IF(N345="sníž. přenesená",J345,0)</f>
        <v>0</v>
      </c>
      <c r="BI345" s="222">
        <f>IF(N345="nulová",J345,0)</f>
        <v>0</v>
      </c>
      <c r="BJ345" s="17" t="s">
        <v>83</v>
      </c>
      <c r="BK345" s="222">
        <f>ROUND(I345*H345,2)</f>
        <v>0</v>
      </c>
      <c r="BL345" s="17" t="s">
        <v>134</v>
      </c>
      <c r="BM345" s="221" t="s">
        <v>332</v>
      </c>
    </row>
    <row r="346" s="2" customFormat="1">
      <c r="A346" s="38"/>
      <c r="B346" s="39"/>
      <c r="C346" s="40"/>
      <c r="D346" s="223" t="s">
        <v>135</v>
      </c>
      <c r="E346" s="40"/>
      <c r="F346" s="224" t="s">
        <v>328</v>
      </c>
      <c r="G346" s="40"/>
      <c r="H346" s="40"/>
      <c r="I346" s="225"/>
      <c r="J346" s="40"/>
      <c r="K346" s="40"/>
      <c r="L346" s="44"/>
      <c r="M346" s="226"/>
      <c r="N346" s="227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135</v>
      </c>
      <c r="AU346" s="17" t="s">
        <v>83</v>
      </c>
    </row>
    <row r="347" s="14" customFormat="1">
      <c r="A347" s="14"/>
      <c r="B347" s="250"/>
      <c r="C347" s="251"/>
      <c r="D347" s="223" t="s">
        <v>136</v>
      </c>
      <c r="E347" s="252" t="s">
        <v>1</v>
      </c>
      <c r="F347" s="253" t="s">
        <v>168</v>
      </c>
      <c r="G347" s="251"/>
      <c r="H347" s="252" t="s">
        <v>1</v>
      </c>
      <c r="I347" s="254"/>
      <c r="J347" s="251"/>
      <c r="K347" s="251"/>
      <c r="L347" s="255"/>
      <c r="M347" s="256"/>
      <c r="N347" s="257"/>
      <c r="O347" s="257"/>
      <c r="P347" s="257"/>
      <c r="Q347" s="257"/>
      <c r="R347" s="257"/>
      <c r="S347" s="257"/>
      <c r="T347" s="258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9" t="s">
        <v>136</v>
      </c>
      <c r="AU347" s="259" t="s">
        <v>83</v>
      </c>
      <c r="AV347" s="14" t="s">
        <v>83</v>
      </c>
      <c r="AW347" s="14" t="s">
        <v>32</v>
      </c>
      <c r="AX347" s="14" t="s">
        <v>75</v>
      </c>
      <c r="AY347" s="259" t="s">
        <v>129</v>
      </c>
    </row>
    <row r="348" s="12" customFormat="1">
      <c r="A348" s="12"/>
      <c r="B348" s="228"/>
      <c r="C348" s="229"/>
      <c r="D348" s="223" t="s">
        <v>136</v>
      </c>
      <c r="E348" s="230" t="s">
        <v>1</v>
      </c>
      <c r="F348" s="231" t="s">
        <v>85</v>
      </c>
      <c r="G348" s="229"/>
      <c r="H348" s="232">
        <v>2</v>
      </c>
      <c r="I348" s="233"/>
      <c r="J348" s="229"/>
      <c r="K348" s="229"/>
      <c r="L348" s="234"/>
      <c r="M348" s="235"/>
      <c r="N348" s="236"/>
      <c r="O348" s="236"/>
      <c r="P348" s="236"/>
      <c r="Q348" s="236"/>
      <c r="R348" s="236"/>
      <c r="S348" s="236"/>
      <c r="T348" s="237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T348" s="238" t="s">
        <v>136</v>
      </c>
      <c r="AU348" s="238" t="s">
        <v>83</v>
      </c>
      <c r="AV348" s="12" t="s">
        <v>85</v>
      </c>
      <c r="AW348" s="12" t="s">
        <v>32</v>
      </c>
      <c r="AX348" s="12" t="s">
        <v>75</v>
      </c>
      <c r="AY348" s="238" t="s">
        <v>129</v>
      </c>
    </row>
    <row r="349" s="13" customFormat="1">
      <c r="A349" s="13"/>
      <c r="B349" s="239"/>
      <c r="C349" s="240"/>
      <c r="D349" s="223" t="s">
        <v>136</v>
      </c>
      <c r="E349" s="241" t="s">
        <v>1</v>
      </c>
      <c r="F349" s="242" t="s">
        <v>138</v>
      </c>
      <c r="G349" s="240"/>
      <c r="H349" s="243">
        <v>2</v>
      </c>
      <c r="I349" s="244"/>
      <c r="J349" s="240"/>
      <c r="K349" s="240"/>
      <c r="L349" s="245"/>
      <c r="M349" s="246"/>
      <c r="N349" s="247"/>
      <c r="O349" s="247"/>
      <c r="P349" s="247"/>
      <c r="Q349" s="247"/>
      <c r="R349" s="247"/>
      <c r="S349" s="247"/>
      <c r="T349" s="24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9" t="s">
        <v>136</v>
      </c>
      <c r="AU349" s="249" t="s">
        <v>83</v>
      </c>
      <c r="AV349" s="13" t="s">
        <v>134</v>
      </c>
      <c r="AW349" s="13" t="s">
        <v>32</v>
      </c>
      <c r="AX349" s="13" t="s">
        <v>83</v>
      </c>
      <c r="AY349" s="249" t="s">
        <v>129</v>
      </c>
    </row>
    <row r="350" s="2" customFormat="1" ht="16.5" customHeight="1">
      <c r="A350" s="38"/>
      <c r="B350" s="39"/>
      <c r="C350" s="210" t="s">
        <v>248</v>
      </c>
      <c r="D350" s="210" t="s">
        <v>130</v>
      </c>
      <c r="E350" s="211" t="s">
        <v>333</v>
      </c>
      <c r="F350" s="212" t="s">
        <v>334</v>
      </c>
      <c r="G350" s="213" t="s">
        <v>300</v>
      </c>
      <c r="H350" s="214">
        <v>9</v>
      </c>
      <c r="I350" s="215"/>
      <c r="J350" s="216">
        <f>ROUND(I350*H350,2)</f>
        <v>0</v>
      </c>
      <c r="K350" s="212" t="s">
        <v>1</v>
      </c>
      <c r="L350" s="44"/>
      <c r="M350" s="217" t="s">
        <v>1</v>
      </c>
      <c r="N350" s="218" t="s">
        <v>40</v>
      </c>
      <c r="O350" s="91"/>
      <c r="P350" s="219">
        <f>O350*H350</f>
        <v>0</v>
      </c>
      <c r="Q350" s="219">
        <v>0</v>
      </c>
      <c r="R350" s="219">
        <f>Q350*H350</f>
        <v>0</v>
      </c>
      <c r="S350" s="219">
        <v>0</v>
      </c>
      <c r="T350" s="220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1" t="s">
        <v>134</v>
      </c>
      <c r="AT350" s="221" t="s">
        <v>130</v>
      </c>
      <c r="AU350" s="221" t="s">
        <v>83</v>
      </c>
      <c r="AY350" s="17" t="s">
        <v>129</v>
      </c>
      <c r="BE350" s="222">
        <f>IF(N350="základní",J350,0)</f>
        <v>0</v>
      </c>
      <c r="BF350" s="222">
        <f>IF(N350="snížená",J350,0)</f>
        <v>0</v>
      </c>
      <c r="BG350" s="222">
        <f>IF(N350="zákl. přenesená",J350,0)</f>
        <v>0</v>
      </c>
      <c r="BH350" s="222">
        <f>IF(N350="sníž. přenesená",J350,0)</f>
        <v>0</v>
      </c>
      <c r="BI350" s="222">
        <f>IF(N350="nulová",J350,0)</f>
        <v>0</v>
      </c>
      <c r="BJ350" s="17" t="s">
        <v>83</v>
      </c>
      <c r="BK350" s="222">
        <f>ROUND(I350*H350,2)</f>
        <v>0</v>
      </c>
      <c r="BL350" s="17" t="s">
        <v>134</v>
      </c>
      <c r="BM350" s="221" t="s">
        <v>335</v>
      </c>
    </row>
    <row r="351" s="2" customFormat="1">
      <c r="A351" s="38"/>
      <c r="B351" s="39"/>
      <c r="C351" s="40"/>
      <c r="D351" s="223" t="s">
        <v>135</v>
      </c>
      <c r="E351" s="40"/>
      <c r="F351" s="224" t="s">
        <v>334</v>
      </c>
      <c r="G351" s="40"/>
      <c r="H351" s="40"/>
      <c r="I351" s="225"/>
      <c r="J351" s="40"/>
      <c r="K351" s="40"/>
      <c r="L351" s="44"/>
      <c r="M351" s="226"/>
      <c r="N351" s="227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135</v>
      </c>
      <c r="AU351" s="17" t="s">
        <v>83</v>
      </c>
    </row>
    <row r="352" s="12" customFormat="1">
      <c r="A352" s="12"/>
      <c r="B352" s="228"/>
      <c r="C352" s="229"/>
      <c r="D352" s="223" t="s">
        <v>136</v>
      </c>
      <c r="E352" s="230" t="s">
        <v>1</v>
      </c>
      <c r="F352" s="231" t="s">
        <v>336</v>
      </c>
      <c r="G352" s="229"/>
      <c r="H352" s="232">
        <v>6</v>
      </c>
      <c r="I352" s="233"/>
      <c r="J352" s="229"/>
      <c r="K352" s="229"/>
      <c r="L352" s="234"/>
      <c r="M352" s="235"/>
      <c r="N352" s="236"/>
      <c r="O352" s="236"/>
      <c r="P352" s="236"/>
      <c r="Q352" s="236"/>
      <c r="R352" s="236"/>
      <c r="S352" s="236"/>
      <c r="T352" s="237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T352" s="238" t="s">
        <v>136</v>
      </c>
      <c r="AU352" s="238" t="s">
        <v>83</v>
      </c>
      <c r="AV352" s="12" t="s">
        <v>85</v>
      </c>
      <c r="AW352" s="12" t="s">
        <v>32</v>
      </c>
      <c r="AX352" s="12" t="s">
        <v>75</v>
      </c>
      <c r="AY352" s="238" t="s">
        <v>129</v>
      </c>
    </row>
    <row r="353" s="12" customFormat="1">
      <c r="A353" s="12"/>
      <c r="B353" s="228"/>
      <c r="C353" s="229"/>
      <c r="D353" s="223" t="s">
        <v>136</v>
      </c>
      <c r="E353" s="230" t="s">
        <v>1</v>
      </c>
      <c r="F353" s="231" t="s">
        <v>337</v>
      </c>
      <c r="G353" s="229"/>
      <c r="H353" s="232">
        <v>3</v>
      </c>
      <c r="I353" s="233"/>
      <c r="J353" s="229"/>
      <c r="K353" s="229"/>
      <c r="L353" s="234"/>
      <c r="M353" s="235"/>
      <c r="N353" s="236"/>
      <c r="O353" s="236"/>
      <c r="P353" s="236"/>
      <c r="Q353" s="236"/>
      <c r="R353" s="236"/>
      <c r="S353" s="236"/>
      <c r="T353" s="237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T353" s="238" t="s">
        <v>136</v>
      </c>
      <c r="AU353" s="238" t="s">
        <v>83</v>
      </c>
      <c r="AV353" s="12" t="s">
        <v>85</v>
      </c>
      <c r="AW353" s="12" t="s">
        <v>32</v>
      </c>
      <c r="AX353" s="12" t="s">
        <v>75</v>
      </c>
      <c r="AY353" s="238" t="s">
        <v>129</v>
      </c>
    </row>
    <row r="354" s="13" customFormat="1">
      <c r="A354" s="13"/>
      <c r="B354" s="239"/>
      <c r="C354" s="240"/>
      <c r="D354" s="223" t="s">
        <v>136</v>
      </c>
      <c r="E354" s="241" t="s">
        <v>1</v>
      </c>
      <c r="F354" s="242" t="s">
        <v>138</v>
      </c>
      <c r="G354" s="240"/>
      <c r="H354" s="243">
        <v>9</v>
      </c>
      <c r="I354" s="244"/>
      <c r="J354" s="240"/>
      <c r="K354" s="240"/>
      <c r="L354" s="245"/>
      <c r="M354" s="246"/>
      <c r="N354" s="247"/>
      <c r="O354" s="247"/>
      <c r="P354" s="247"/>
      <c r="Q354" s="247"/>
      <c r="R354" s="247"/>
      <c r="S354" s="247"/>
      <c r="T354" s="24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9" t="s">
        <v>136</v>
      </c>
      <c r="AU354" s="249" t="s">
        <v>83</v>
      </c>
      <c r="AV354" s="13" t="s">
        <v>134</v>
      </c>
      <c r="AW354" s="13" t="s">
        <v>32</v>
      </c>
      <c r="AX354" s="13" t="s">
        <v>83</v>
      </c>
      <c r="AY354" s="249" t="s">
        <v>129</v>
      </c>
    </row>
    <row r="355" s="2" customFormat="1" ht="16.5" customHeight="1">
      <c r="A355" s="38"/>
      <c r="B355" s="39"/>
      <c r="C355" s="210" t="s">
        <v>338</v>
      </c>
      <c r="D355" s="210" t="s">
        <v>130</v>
      </c>
      <c r="E355" s="211" t="s">
        <v>339</v>
      </c>
      <c r="F355" s="212" t="s">
        <v>340</v>
      </c>
      <c r="G355" s="213" t="s">
        <v>300</v>
      </c>
      <c r="H355" s="214">
        <v>6</v>
      </c>
      <c r="I355" s="215"/>
      <c r="J355" s="216">
        <f>ROUND(I355*H355,2)</f>
        <v>0</v>
      </c>
      <c r="K355" s="212" t="s">
        <v>1</v>
      </c>
      <c r="L355" s="44"/>
      <c r="M355" s="217" t="s">
        <v>1</v>
      </c>
      <c r="N355" s="218" t="s">
        <v>40</v>
      </c>
      <c r="O355" s="91"/>
      <c r="P355" s="219">
        <f>O355*H355</f>
        <v>0</v>
      </c>
      <c r="Q355" s="219">
        <v>0</v>
      </c>
      <c r="R355" s="219">
        <f>Q355*H355</f>
        <v>0</v>
      </c>
      <c r="S355" s="219">
        <v>0</v>
      </c>
      <c r="T355" s="220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1" t="s">
        <v>134</v>
      </c>
      <c r="AT355" s="221" t="s">
        <v>130</v>
      </c>
      <c r="AU355" s="221" t="s">
        <v>83</v>
      </c>
      <c r="AY355" s="17" t="s">
        <v>129</v>
      </c>
      <c r="BE355" s="222">
        <f>IF(N355="základní",J355,0)</f>
        <v>0</v>
      </c>
      <c r="BF355" s="222">
        <f>IF(N355="snížená",J355,0)</f>
        <v>0</v>
      </c>
      <c r="BG355" s="222">
        <f>IF(N355="zákl. přenesená",J355,0)</f>
        <v>0</v>
      </c>
      <c r="BH355" s="222">
        <f>IF(N355="sníž. přenesená",J355,0)</f>
        <v>0</v>
      </c>
      <c r="BI355" s="222">
        <f>IF(N355="nulová",J355,0)</f>
        <v>0</v>
      </c>
      <c r="BJ355" s="17" t="s">
        <v>83</v>
      </c>
      <c r="BK355" s="222">
        <f>ROUND(I355*H355,2)</f>
        <v>0</v>
      </c>
      <c r="BL355" s="17" t="s">
        <v>134</v>
      </c>
      <c r="BM355" s="221" t="s">
        <v>341</v>
      </c>
    </row>
    <row r="356" s="2" customFormat="1">
      <c r="A356" s="38"/>
      <c r="B356" s="39"/>
      <c r="C356" s="40"/>
      <c r="D356" s="223" t="s">
        <v>135</v>
      </c>
      <c r="E356" s="40"/>
      <c r="F356" s="224" t="s">
        <v>340</v>
      </c>
      <c r="G356" s="40"/>
      <c r="H356" s="40"/>
      <c r="I356" s="225"/>
      <c r="J356" s="40"/>
      <c r="K356" s="40"/>
      <c r="L356" s="44"/>
      <c r="M356" s="226"/>
      <c r="N356" s="227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135</v>
      </c>
      <c r="AU356" s="17" t="s">
        <v>83</v>
      </c>
    </row>
    <row r="357" s="14" customFormat="1">
      <c r="A357" s="14"/>
      <c r="B357" s="250"/>
      <c r="C357" s="251"/>
      <c r="D357" s="223" t="s">
        <v>136</v>
      </c>
      <c r="E357" s="252" t="s">
        <v>1</v>
      </c>
      <c r="F357" s="253" t="s">
        <v>168</v>
      </c>
      <c r="G357" s="251"/>
      <c r="H357" s="252" t="s">
        <v>1</v>
      </c>
      <c r="I357" s="254"/>
      <c r="J357" s="251"/>
      <c r="K357" s="251"/>
      <c r="L357" s="255"/>
      <c r="M357" s="256"/>
      <c r="N357" s="257"/>
      <c r="O357" s="257"/>
      <c r="P357" s="257"/>
      <c r="Q357" s="257"/>
      <c r="R357" s="257"/>
      <c r="S357" s="257"/>
      <c r="T357" s="258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9" t="s">
        <v>136</v>
      </c>
      <c r="AU357" s="259" t="s">
        <v>83</v>
      </c>
      <c r="AV357" s="14" t="s">
        <v>83</v>
      </c>
      <c r="AW357" s="14" t="s">
        <v>32</v>
      </c>
      <c r="AX357" s="14" t="s">
        <v>75</v>
      </c>
      <c r="AY357" s="259" t="s">
        <v>129</v>
      </c>
    </row>
    <row r="358" s="12" customFormat="1">
      <c r="A358" s="12"/>
      <c r="B358" s="228"/>
      <c r="C358" s="229"/>
      <c r="D358" s="223" t="s">
        <v>136</v>
      </c>
      <c r="E358" s="230" t="s">
        <v>1</v>
      </c>
      <c r="F358" s="231" t="s">
        <v>134</v>
      </c>
      <c r="G358" s="229"/>
      <c r="H358" s="232">
        <v>4</v>
      </c>
      <c r="I358" s="233"/>
      <c r="J358" s="229"/>
      <c r="K358" s="229"/>
      <c r="L358" s="234"/>
      <c r="M358" s="235"/>
      <c r="N358" s="236"/>
      <c r="O358" s="236"/>
      <c r="P358" s="236"/>
      <c r="Q358" s="236"/>
      <c r="R358" s="236"/>
      <c r="S358" s="236"/>
      <c r="T358" s="237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T358" s="238" t="s">
        <v>136</v>
      </c>
      <c r="AU358" s="238" t="s">
        <v>83</v>
      </c>
      <c r="AV358" s="12" t="s">
        <v>85</v>
      </c>
      <c r="AW358" s="12" t="s">
        <v>32</v>
      </c>
      <c r="AX358" s="12" t="s">
        <v>75</v>
      </c>
      <c r="AY358" s="238" t="s">
        <v>129</v>
      </c>
    </row>
    <row r="359" s="14" customFormat="1">
      <c r="A359" s="14"/>
      <c r="B359" s="250"/>
      <c r="C359" s="251"/>
      <c r="D359" s="223" t="s">
        <v>136</v>
      </c>
      <c r="E359" s="252" t="s">
        <v>1</v>
      </c>
      <c r="F359" s="253" t="s">
        <v>154</v>
      </c>
      <c r="G359" s="251"/>
      <c r="H359" s="252" t="s">
        <v>1</v>
      </c>
      <c r="I359" s="254"/>
      <c r="J359" s="251"/>
      <c r="K359" s="251"/>
      <c r="L359" s="255"/>
      <c r="M359" s="256"/>
      <c r="N359" s="257"/>
      <c r="O359" s="257"/>
      <c r="P359" s="257"/>
      <c r="Q359" s="257"/>
      <c r="R359" s="257"/>
      <c r="S359" s="257"/>
      <c r="T359" s="258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9" t="s">
        <v>136</v>
      </c>
      <c r="AU359" s="259" t="s">
        <v>83</v>
      </c>
      <c r="AV359" s="14" t="s">
        <v>83</v>
      </c>
      <c r="AW359" s="14" t="s">
        <v>32</v>
      </c>
      <c r="AX359" s="14" t="s">
        <v>75</v>
      </c>
      <c r="AY359" s="259" t="s">
        <v>129</v>
      </c>
    </row>
    <row r="360" s="12" customFormat="1">
      <c r="A360" s="12"/>
      <c r="B360" s="228"/>
      <c r="C360" s="229"/>
      <c r="D360" s="223" t="s">
        <v>136</v>
      </c>
      <c r="E360" s="230" t="s">
        <v>1</v>
      </c>
      <c r="F360" s="231" t="s">
        <v>85</v>
      </c>
      <c r="G360" s="229"/>
      <c r="H360" s="232">
        <v>2</v>
      </c>
      <c r="I360" s="233"/>
      <c r="J360" s="229"/>
      <c r="K360" s="229"/>
      <c r="L360" s="234"/>
      <c r="M360" s="235"/>
      <c r="N360" s="236"/>
      <c r="O360" s="236"/>
      <c r="P360" s="236"/>
      <c r="Q360" s="236"/>
      <c r="R360" s="236"/>
      <c r="S360" s="236"/>
      <c r="T360" s="237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T360" s="238" t="s">
        <v>136</v>
      </c>
      <c r="AU360" s="238" t="s">
        <v>83</v>
      </c>
      <c r="AV360" s="12" t="s">
        <v>85</v>
      </c>
      <c r="AW360" s="12" t="s">
        <v>32</v>
      </c>
      <c r="AX360" s="12" t="s">
        <v>75</v>
      </c>
      <c r="AY360" s="238" t="s">
        <v>129</v>
      </c>
    </row>
    <row r="361" s="13" customFormat="1">
      <c r="A361" s="13"/>
      <c r="B361" s="239"/>
      <c r="C361" s="240"/>
      <c r="D361" s="223" t="s">
        <v>136</v>
      </c>
      <c r="E361" s="241" t="s">
        <v>1</v>
      </c>
      <c r="F361" s="242" t="s">
        <v>138</v>
      </c>
      <c r="G361" s="240"/>
      <c r="H361" s="243">
        <v>6</v>
      </c>
      <c r="I361" s="244"/>
      <c r="J361" s="240"/>
      <c r="K361" s="240"/>
      <c r="L361" s="245"/>
      <c r="M361" s="246"/>
      <c r="N361" s="247"/>
      <c r="O361" s="247"/>
      <c r="P361" s="247"/>
      <c r="Q361" s="247"/>
      <c r="R361" s="247"/>
      <c r="S361" s="247"/>
      <c r="T361" s="24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9" t="s">
        <v>136</v>
      </c>
      <c r="AU361" s="249" t="s">
        <v>83</v>
      </c>
      <c r="AV361" s="13" t="s">
        <v>134</v>
      </c>
      <c r="AW361" s="13" t="s">
        <v>32</v>
      </c>
      <c r="AX361" s="13" t="s">
        <v>83</v>
      </c>
      <c r="AY361" s="249" t="s">
        <v>129</v>
      </c>
    </row>
    <row r="362" s="2" customFormat="1" ht="16.5" customHeight="1">
      <c r="A362" s="38"/>
      <c r="B362" s="39"/>
      <c r="C362" s="210" t="s">
        <v>255</v>
      </c>
      <c r="D362" s="210" t="s">
        <v>130</v>
      </c>
      <c r="E362" s="211" t="s">
        <v>342</v>
      </c>
      <c r="F362" s="212" t="s">
        <v>343</v>
      </c>
      <c r="G362" s="213" t="s">
        <v>300</v>
      </c>
      <c r="H362" s="214">
        <v>3</v>
      </c>
      <c r="I362" s="215"/>
      <c r="J362" s="216">
        <f>ROUND(I362*H362,2)</f>
        <v>0</v>
      </c>
      <c r="K362" s="212" t="s">
        <v>1</v>
      </c>
      <c r="L362" s="44"/>
      <c r="M362" s="217" t="s">
        <v>1</v>
      </c>
      <c r="N362" s="218" t="s">
        <v>40</v>
      </c>
      <c r="O362" s="91"/>
      <c r="P362" s="219">
        <f>O362*H362</f>
        <v>0</v>
      </c>
      <c r="Q362" s="219">
        <v>0</v>
      </c>
      <c r="R362" s="219">
        <f>Q362*H362</f>
        <v>0</v>
      </c>
      <c r="S362" s="219">
        <v>0</v>
      </c>
      <c r="T362" s="220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1" t="s">
        <v>134</v>
      </c>
      <c r="AT362" s="221" t="s">
        <v>130</v>
      </c>
      <c r="AU362" s="221" t="s">
        <v>83</v>
      </c>
      <c r="AY362" s="17" t="s">
        <v>129</v>
      </c>
      <c r="BE362" s="222">
        <f>IF(N362="základní",J362,0)</f>
        <v>0</v>
      </c>
      <c r="BF362" s="222">
        <f>IF(N362="snížená",J362,0)</f>
        <v>0</v>
      </c>
      <c r="BG362" s="222">
        <f>IF(N362="zákl. přenesená",J362,0)</f>
        <v>0</v>
      </c>
      <c r="BH362" s="222">
        <f>IF(N362="sníž. přenesená",J362,0)</f>
        <v>0</v>
      </c>
      <c r="BI362" s="222">
        <f>IF(N362="nulová",J362,0)</f>
        <v>0</v>
      </c>
      <c r="BJ362" s="17" t="s">
        <v>83</v>
      </c>
      <c r="BK362" s="222">
        <f>ROUND(I362*H362,2)</f>
        <v>0</v>
      </c>
      <c r="BL362" s="17" t="s">
        <v>134</v>
      </c>
      <c r="BM362" s="221" t="s">
        <v>344</v>
      </c>
    </row>
    <row r="363" s="2" customFormat="1">
      <c r="A363" s="38"/>
      <c r="B363" s="39"/>
      <c r="C363" s="40"/>
      <c r="D363" s="223" t="s">
        <v>135</v>
      </c>
      <c r="E363" s="40"/>
      <c r="F363" s="224" t="s">
        <v>343</v>
      </c>
      <c r="G363" s="40"/>
      <c r="H363" s="40"/>
      <c r="I363" s="225"/>
      <c r="J363" s="40"/>
      <c r="K363" s="40"/>
      <c r="L363" s="44"/>
      <c r="M363" s="226"/>
      <c r="N363" s="227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135</v>
      </c>
      <c r="AU363" s="17" t="s">
        <v>83</v>
      </c>
    </row>
    <row r="364" s="14" customFormat="1">
      <c r="A364" s="14"/>
      <c r="B364" s="250"/>
      <c r="C364" s="251"/>
      <c r="D364" s="223" t="s">
        <v>136</v>
      </c>
      <c r="E364" s="252" t="s">
        <v>1</v>
      </c>
      <c r="F364" s="253" t="s">
        <v>168</v>
      </c>
      <c r="G364" s="251"/>
      <c r="H364" s="252" t="s">
        <v>1</v>
      </c>
      <c r="I364" s="254"/>
      <c r="J364" s="251"/>
      <c r="K364" s="251"/>
      <c r="L364" s="255"/>
      <c r="M364" s="256"/>
      <c r="N364" s="257"/>
      <c r="O364" s="257"/>
      <c r="P364" s="257"/>
      <c r="Q364" s="257"/>
      <c r="R364" s="257"/>
      <c r="S364" s="257"/>
      <c r="T364" s="258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9" t="s">
        <v>136</v>
      </c>
      <c r="AU364" s="259" t="s">
        <v>83</v>
      </c>
      <c r="AV364" s="14" t="s">
        <v>83</v>
      </c>
      <c r="AW364" s="14" t="s">
        <v>32</v>
      </c>
      <c r="AX364" s="14" t="s">
        <v>75</v>
      </c>
      <c r="AY364" s="259" t="s">
        <v>129</v>
      </c>
    </row>
    <row r="365" s="12" customFormat="1">
      <c r="A365" s="12"/>
      <c r="B365" s="228"/>
      <c r="C365" s="229"/>
      <c r="D365" s="223" t="s">
        <v>136</v>
      </c>
      <c r="E365" s="230" t="s">
        <v>1</v>
      </c>
      <c r="F365" s="231" t="s">
        <v>85</v>
      </c>
      <c r="G365" s="229"/>
      <c r="H365" s="232">
        <v>2</v>
      </c>
      <c r="I365" s="233"/>
      <c r="J365" s="229"/>
      <c r="K365" s="229"/>
      <c r="L365" s="234"/>
      <c r="M365" s="235"/>
      <c r="N365" s="236"/>
      <c r="O365" s="236"/>
      <c r="P365" s="236"/>
      <c r="Q365" s="236"/>
      <c r="R365" s="236"/>
      <c r="S365" s="236"/>
      <c r="T365" s="237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T365" s="238" t="s">
        <v>136</v>
      </c>
      <c r="AU365" s="238" t="s">
        <v>83</v>
      </c>
      <c r="AV365" s="12" t="s">
        <v>85</v>
      </c>
      <c r="AW365" s="12" t="s">
        <v>32</v>
      </c>
      <c r="AX365" s="12" t="s">
        <v>75</v>
      </c>
      <c r="AY365" s="238" t="s">
        <v>129</v>
      </c>
    </row>
    <row r="366" s="14" customFormat="1">
      <c r="A366" s="14"/>
      <c r="B366" s="250"/>
      <c r="C366" s="251"/>
      <c r="D366" s="223" t="s">
        <v>136</v>
      </c>
      <c r="E366" s="252" t="s">
        <v>1</v>
      </c>
      <c r="F366" s="253" t="s">
        <v>154</v>
      </c>
      <c r="G366" s="251"/>
      <c r="H366" s="252" t="s">
        <v>1</v>
      </c>
      <c r="I366" s="254"/>
      <c r="J366" s="251"/>
      <c r="K366" s="251"/>
      <c r="L366" s="255"/>
      <c r="M366" s="256"/>
      <c r="N366" s="257"/>
      <c r="O366" s="257"/>
      <c r="P366" s="257"/>
      <c r="Q366" s="257"/>
      <c r="R366" s="257"/>
      <c r="S366" s="257"/>
      <c r="T366" s="258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9" t="s">
        <v>136</v>
      </c>
      <c r="AU366" s="259" t="s">
        <v>83</v>
      </c>
      <c r="AV366" s="14" t="s">
        <v>83</v>
      </c>
      <c r="AW366" s="14" t="s">
        <v>32</v>
      </c>
      <c r="AX366" s="14" t="s">
        <v>75</v>
      </c>
      <c r="AY366" s="259" t="s">
        <v>129</v>
      </c>
    </row>
    <row r="367" s="12" customFormat="1">
      <c r="A367" s="12"/>
      <c r="B367" s="228"/>
      <c r="C367" s="229"/>
      <c r="D367" s="223" t="s">
        <v>136</v>
      </c>
      <c r="E367" s="230" t="s">
        <v>1</v>
      </c>
      <c r="F367" s="231" t="s">
        <v>83</v>
      </c>
      <c r="G367" s="229"/>
      <c r="H367" s="232">
        <v>1</v>
      </c>
      <c r="I367" s="233"/>
      <c r="J367" s="229"/>
      <c r="K367" s="229"/>
      <c r="L367" s="234"/>
      <c r="M367" s="235"/>
      <c r="N367" s="236"/>
      <c r="O367" s="236"/>
      <c r="P367" s="236"/>
      <c r="Q367" s="236"/>
      <c r="R367" s="236"/>
      <c r="S367" s="236"/>
      <c r="T367" s="237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T367" s="238" t="s">
        <v>136</v>
      </c>
      <c r="AU367" s="238" t="s">
        <v>83</v>
      </c>
      <c r="AV367" s="12" t="s">
        <v>85</v>
      </c>
      <c r="AW367" s="12" t="s">
        <v>32</v>
      </c>
      <c r="AX367" s="12" t="s">
        <v>75</v>
      </c>
      <c r="AY367" s="238" t="s">
        <v>129</v>
      </c>
    </row>
    <row r="368" s="13" customFormat="1">
      <c r="A368" s="13"/>
      <c r="B368" s="239"/>
      <c r="C368" s="240"/>
      <c r="D368" s="223" t="s">
        <v>136</v>
      </c>
      <c r="E368" s="241" t="s">
        <v>1</v>
      </c>
      <c r="F368" s="242" t="s">
        <v>138</v>
      </c>
      <c r="G368" s="240"/>
      <c r="H368" s="243">
        <v>3</v>
      </c>
      <c r="I368" s="244"/>
      <c r="J368" s="240"/>
      <c r="K368" s="240"/>
      <c r="L368" s="245"/>
      <c r="M368" s="246"/>
      <c r="N368" s="247"/>
      <c r="O368" s="247"/>
      <c r="P368" s="247"/>
      <c r="Q368" s="247"/>
      <c r="R368" s="247"/>
      <c r="S368" s="247"/>
      <c r="T368" s="24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9" t="s">
        <v>136</v>
      </c>
      <c r="AU368" s="249" t="s">
        <v>83</v>
      </c>
      <c r="AV368" s="13" t="s">
        <v>134</v>
      </c>
      <c r="AW368" s="13" t="s">
        <v>32</v>
      </c>
      <c r="AX368" s="13" t="s">
        <v>83</v>
      </c>
      <c r="AY368" s="249" t="s">
        <v>129</v>
      </c>
    </row>
    <row r="369" s="2" customFormat="1" ht="24.15" customHeight="1">
      <c r="A369" s="38"/>
      <c r="B369" s="39"/>
      <c r="C369" s="210" t="s">
        <v>345</v>
      </c>
      <c r="D369" s="210" t="s">
        <v>130</v>
      </c>
      <c r="E369" s="211" t="s">
        <v>346</v>
      </c>
      <c r="F369" s="212" t="s">
        <v>347</v>
      </c>
      <c r="G369" s="213" t="s">
        <v>300</v>
      </c>
      <c r="H369" s="214">
        <v>16</v>
      </c>
      <c r="I369" s="215"/>
      <c r="J369" s="216">
        <f>ROUND(I369*H369,2)</f>
        <v>0</v>
      </c>
      <c r="K369" s="212" t="s">
        <v>1</v>
      </c>
      <c r="L369" s="44"/>
      <c r="M369" s="217" t="s">
        <v>1</v>
      </c>
      <c r="N369" s="218" t="s">
        <v>40</v>
      </c>
      <c r="O369" s="91"/>
      <c r="P369" s="219">
        <f>O369*H369</f>
        <v>0</v>
      </c>
      <c r="Q369" s="219">
        <v>0</v>
      </c>
      <c r="R369" s="219">
        <f>Q369*H369</f>
        <v>0</v>
      </c>
      <c r="S369" s="219">
        <v>0</v>
      </c>
      <c r="T369" s="220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1" t="s">
        <v>134</v>
      </c>
      <c r="AT369" s="221" t="s">
        <v>130</v>
      </c>
      <c r="AU369" s="221" t="s">
        <v>83</v>
      </c>
      <c r="AY369" s="17" t="s">
        <v>129</v>
      </c>
      <c r="BE369" s="222">
        <f>IF(N369="základní",J369,0)</f>
        <v>0</v>
      </c>
      <c r="BF369" s="222">
        <f>IF(N369="snížená",J369,0)</f>
        <v>0</v>
      </c>
      <c r="BG369" s="222">
        <f>IF(N369="zákl. přenesená",J369,0)</f>
        <v>0</v>
      </c>
      <c r="BH369" s="222">
        <f>IF(N369="sníž. přenesená",J369,0)</f>
        <v>0</v>
      </c>
      <c r="BI369" s="222">
        <f>IF(N369="nulová",J369,0)</f>
        <v>0</v>
      </c>
      <c r="BJ369" s="17" t="s">
        <v>83</v>
      </c>
      <c r="BK369" s="222">
        <f>ROUND(I369*H369,2)</f>
        <v>0</v>
      </c>
      <c r="BL369" s="17" t="s">
        <v>134</v>
      </c>
      <c r="BM369" s="221" t="s">
        <v>348</v>
      </c>
    </row>
    <row r="370" s="2" customFormat="1">
      <c r="A370" s="38"/>
      <c r="B370" s="39"/>
      <c r="C370" s="40"/>
      <c r="D370" s="223" t="s">
        <v>135</v>
      </c>
      <c r="E370" s="40"/>
      <c r="F370" s="224" t="s">
        <v>347</v>
      </c>
      <c r="G370" s="40"/>
      <c r="H370" s="40"/>
      <c r="I370" s="225"/>
      <c r="J370" s="40"/>
      <c r="K370" s="40"/>
      <c r="L370" s="44"/>
      <c r="M370" s="226"/>
      <c r="N370" s="227"/>
      <c r="O370" s="91"/>
      <c r="P370" s="91"/>
      <c r="Q370" s="91"/>
      <c r="R370" s="91"/>
      <c r="S370" s="91"/>
      <c r="T370" s="92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135</v>
      </c>
      <c r="AU370" s="17" t="s">
        <v>83</v>
      </c>
    </row>
    <row r="371" s="14" customFormat="1">
      <c r="A371" s="14"/>
      <c r="B371" s="250"/>
      <c r="C371" s="251"/>
      <c r="D371" s="223" t="s">
        <v>136</v>
      </c>
      <c r="E371" s="252" t="s">
        <v>1</v>
      </c>
      <c r="F371" s="253" t="s">
        <v>168</v>
      </c>
      <c r="G371" s="251"/>
      <c r="H371" s="252" t="s">
        <v>1</v>
      </c>
      <c r="I371" s="254"/>
      <c r="J371" s="251"/>
      <c r="K371" s="251"/>
      <c r="L371" s="255"/>
      <c r="M371" s="256"/>
      <c r="N371" s="257"/>
      <c r="O371" s="257"/>
      <c r="P371" s="257"/>
      <c r="Q371" s="257"/>
      <c r="R371" s="257"/>
      <c r="S371" s="257"/>
      <c r="T371" s="258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9" t="s">
        <v>136</v>
      </c>
      <c r="AU371" s="259" t="s">
        <v>83</v>
      </c>
      <c r="AV371" s="14" t="s">
        <v>83</v>
      </c>
      <c r="AW371" s="14" t="s">
        <v>32</v>
      </c>
      <c r="AX371" s="14" t="s">
        <v>75</v>
      </c>
      <c r="AY371" s="259" t="s">
        <v>129</v>
      </c>
    </row>
    <row r="372" s="12" customFormat="1">
      <c r="A372" s="12"/>
      <c r="B372" s="228"/>
      <c r="C372" s="229"/>
      <c r="D372" s="223" t="s">
        <v>136</v>
      </c>
      <c r="E372" s="230" t="s">
        <v>1</v>
      </c>
      <c r="F372" s="231" t="s">
        <v>198</v>
      </c>
      <c r="G372" s="229"/>
      <c r="H372" s="232">
        <v>11</v>
      </c>
      <c r="I372" s="233"/>
      <c r="J372" s="229"/>
      <c r="K372" s="229"/>
      <c r="L372" s="234"/>
      <c r="M372" s="235"/>
      <c r="N372" s="236"/>
      <c r="O372" s="236"/>
      <c r="P372" s="236"/>
      <c r="Q372" s="236"/>
      <c r="R372" s="236"/>
      <c r="S372" s="236"/>
      <c r="T372" s="237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T372" s="238" t="s">
        <v>136</v>
      </c>
      <c r="AU372" s="238" t="s">
        <v>83</v>
      </c>
      <c r="AV372" s="12" t="s">
        <v>85</v>
      </c>
      <c r="AW372" s="12" t="s">
        <v>32</v>
      </c>
      <c r="AX372" s="12" t="s">
        <v>75</v>
      </c>
      <c r="AY372" s="238" t="s">
        <v>129</v>
      </c>
    </row>
    <row r="373" s="14" customFormat="1">
      <c r="A373" s="14"/>
      <c r="B373" s="250"/>
      <c r="C373" s="251"/>
      <c r="D373" s="223" t="s">
        <v>136</v>
      </c>
      <c r="E373" s="252" t="s">
        <v>1</v>
      </c>
      <c r="F373" s="253" t="s">
        <v>154</v>
      </c>
      <c r="G373" s="251"/>
      <c r="H373" s="252" t="s">
        <v>1</v>
      </c>
      <c r="I373" s="254"/>
      <c r="J373" s="251"/>
      <c r="K373" s="251"/>
      <c r="L373" s="255"/>
      <c r="M373" s="256"/>
      <c r="N373" s="257"/>
      <c r="O373" s="257"/>
      <c r="P373" s="257"/>
      <c r="Q373" s="257"/>
      <c r="R373" s="257"/>
      <c r="S373" s="257"/>
      <c r="T373" s="258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9" t="s">
        <v>136</v>
      </c>
      <c r="AU373" s="259" t="s">
        <v>83</v>
      </c>
      <c r="AV373" s="14" t="s">
        <v>83</v>
      </c>
      <c r="AW373" s="14" t="s">
        <v>32</v>
      </c>
      <c r="AX373" s="14" t="s">
        <v>75</v>
      </c>
      <c r="AY373" s="259" t="s">
        <v>129</v>
      </c>
    </row>
    <row r="374" s="12" customFormat="1">
      <c r="A374" s="12"/>
      <c r="B374" s="228"/>
      <c r="C374" s="229"/>
      <c r="D374" s="223" t="s">
        <v>136</v>
      </c>
      <c r="E374" s="230" t="s">
        <v>1</v>
      </c>
      <c r="F374" s="231" t="s">
        <v>163</v>
      </c>
      <c r="G374" s="229"/>
      <c r="H374" s="232">
        <v>5</v>
      </c>
      <c r="I374" s="233"/>
      <c r="J374" s="229"/>
      <c r="K374" s="229"/>
      <c r="L374" s="234"/>
      <c r="M374" s="235"/>
      <c r="N374" s="236"/>
      <c r="O374" s="236"/>
      <c r="P374" s="236"/>
      <c r="Q374" s="236"/>
      <c r="R374" s="236"/>
      <c r="S374" s="236"/>
      <c r="T374" s="237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T374" s="238" t="s">
        <v>136</v>
      </c>
      <c r="AU374" s="238" t="s">
        <v>83</v>
      </c>
      <c r="AV374" s="12" t="s">
        <v>85</v>
      </c>
      <c r="AW374" s="12" t="s">
        <v>32</v>
      </c>
      <c r="AX374" s="12" t="s">
        <v>75</v>
      </c>
      <c r="AY374" s="238" t="s">
        <v>129</v>
      </c>
    </row>
    <row r="375" s="13" customFormat="1">
      <c r="A375" s="13"/>
      <c r="B375" s="239"/>
      <c r="C375" s="240"/>
      <c r="D375" s="223" t="s">
        <v>136</v>
      </c>
      <c r="E375" s="241" t="s">
        <v>1</v>
      </c>
      <c r="F375" s="242" t="s">
        <v>138</v>
      </c>
      <c r="G375" s="240"/>
      <c r="H375" s="243">
        <v>16</v>
      </c>
      <c r="I375" s="244"/>
      <c r="J375" s="240"/>
      <c r="K375" s="240"/>
      <c r="L375" s="245"/>
      <c r="M375" s="246"/>
      <c r="N375" s="247"/>
      <c r="O375" s="247"/>
      <c r="P375" s="247"/>
      <c r="Q375" s="247"/>
      <c r="R375" s="247"/>
      <c r="S375" s="247"/>
      <c r="T375" s="24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9" t="s">
        <v>136</v>
      </c>
      <c r="AU375" s="249" t="s">
        <v>83</v>
      </c>
      <c r="AV375" s="13" t="s">
        <v>134</v>
      </c>
      <c r="AW375" s="13" t="s">
        <v>32</v>
      </c>
      <c r="AX375" s="13" t="s">
        <v>83</v>
      </c>
      <c r="AY375" s="249" t="s">
        <v>129</v>
      </c>
    </row>
    <row r="376" s="2" customFormat="1" ht="16.5" customHeight="1">
      <c r="A376" s="38"/>
      <c r="B376" s="39"/>
      <c r="C376" s="210" t="s">
        <v>261</v>
      </c>
      <c r="D376" s="210" t="s">
        <v>130</v>
      </c>
      <c r="E376" s="211" t="s">
        <v>349</v>
      </c>
      <c r="F376" s="212" t="s">
        <v>350</v>
      </c>
      <c r="G376" s="213" t="s">
        <v>300</v>
      </c>
      <c r="H376" s="214">
        <v>16</v>
      </c>
      <c r="I376" s="215"/>
      <c r="J376" s="216">
        <f>ROUND(I376*H376,2)</f>
        <v>0</v>
      </c>
      <c r="K376" s="212" t="s">
        <v>1</v>
      </c>
      <c r="L376" s="44"/>
      <c r="M376" s="217" t="s">
        <v>1</v>
      </c>
      <c r="N376" s="218" t="s">
        <v>40</v>
      </c>
      <c r="O376" s="91"/>
      <c r="P376" s="219">
        <f>O376*H376</f>
        <v>0</v>
      </c>
      <c r="Q376" s="219">
        <v>0</v>
      </c>
      <c r="R376" s="219">
        <f>Q376*H376</f>
        <v>0</v>
      </c>
      <c r="S376" s="219">
        <v>0</v>
      </c>
      <c r="T376" s="220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1" t="s">
        <v>134</v>
      </c>
      <c r="AT376" s="221" t="s">
        <v>130</v>
      </c>
      <c r="AU376" s="221" t="s">
        <v>83</v>
      </c>
      <c r="AY376" s="17" t="s">
        <v>129</v>
      </c>
      <c r="BE376" s="222">
        <f>IF(N376="základní",J376,0)</f>
        <v>0</v>
      </c>
      <c r="BF376" s="222">
        <f>IF(N376="snížená",J376,0)</f>
        <v>0</v>
      </c>
      <c r="BG376" s="222">
        <f>IF(N376="zákl. přenesená",J376,0)</f>
        <v>0</v>
      </c>
      <c r="BH376" s="222">
        <f>IF(N376="sníž. přenesená",J376,0)</f>
        <v>0</v>
      </c>
      <c r="BI376" s="222">
        <f>IF(N376="nulová",J376,0)</f>
        <v>0</v>
      </c>
      <c r="BJ376" s="17" t="s">
        <v>83</v>
      </c>
      <c r="BK376" s="222">
        <f>ROUND(I376*H376,2)</f>
        <v>0</v>
      </c>
      <c r="BL376" s="17" t="s">
        <v>134</v>
      </c>
      <c r="BM376" s="221" t="s">
        <v>351</v>
      </c>
    </row>
    <row r="377" s="2" customFormat="1">
      <c r="A377" s="38"/>
      <c r="B377" s="39"/>
      <c r="C377" s="40"/>
      <c r="D377" s="223" t="s">
        <v>135</v>
      </c>
      <c r="E377" s="40"/>
      <c r="F377" s="224" t="s">
        <v>350</v>
      </c>
      <c r="G377" s="40"/>
      <c r="H377" s="40"/>
      <c r="I377" s="225"/>
      <c r="J377" s="40"/>
      <c r="K377" s="40"/>
      <c r="L377" s="44"/>
      <c r="M377" s="226"/>
      <c r="N377" s="227"/>
      <c r="O377" s="91"/>
      <c r="P377" s="91"/>
      <c r="Q377" s="91"/>
      <c r="R377" s="91"/>
      <c r="S377" s="91"/>
      <c r="T377" s="92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135</v>
      </c>
      <c r="AU377" s="17" t="s">
        <v>83</v>
      </c>
    </row>
    <row r="378" s="12" customFormat="1">
      <c r="A378" s="12"/>
      <c r="B378" s="228"/>
      <c r="C378" s="229"/>
      <c r="D378" s="223" t="s">
        <v>136</v>
      </c>
      <c r="E378" s="230" t="s">
        <v>1</v>
      </c>
      <c r="F378" s="231" t="s">
        <v>198</v>
      </c>
      <c r="G378" s="229"/>
      <c r="H378" s="232">
        <v>11</v>
      </c>
      <c r="I378" s="233"/>
      <c r="J378" s="229"/>
      <c r="K378" s="229"/>
      <c r="L378" s="234"/>
      <c r="M378" s="235"/>
      <c r="N378" s="236"/>
      <c r="O378" s="236"/>
      <c r="P378" s="236"/>
      <c r="Q378" s="236"/>
      <c r="R378" s="236"/>
      <c r="S378" s="236"/>
      <c r="T378" s="237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T378" s="238" t="s">
        <v>136</v>
      </c>
      <c r="AU378" s="238" t="s">
        <v>83</v>
      </c>
      <c r="AV378" s="12" t="s">
        <v>85</v>
      </c>
      <c r="AW378" s="12" t="s">
        <v>32</v>
      </c>
      <c r="AX378" s="12" t="s">
        <v>75</v>
      </c>
      <c r="AY378" s="238" t="s">
        <v>129</v>
      </c>
    </row>
    <row r="379" s="12" customFormat="1">
      <c r="A379" s="12"/>
      <c r="B379" s="228"/>
      <c r="C379" s="229"/>
      <c r="D379" s="223" t="s">
        <v>136</v>
      </c>
      <c r="E379" s="230" t="s">
        <v>1</v>
      </c>
      <c r="F379" s="231" t="s">
        <v>163</v>
      </c>
      <c r="G379" s="229"/>
      <c r="H379" s="232">
        <v>5</v>
      </c>
      <c r="I379" s="233"/>
      <c r="J379" s="229"/>
      <c r="K379" s="229"/>
      <c r="L379" s="234"/>
      <c r="M379" s="235"/>
      <c r="N379" s="236"/>
      <c r="O379" s="236"/>
      <c r="P379" s="236"/>
      <c r="Q379" s="236"/>
      <c r="R379" s="236"/>
      <c r="S379" s="236"/>
      <c r="T379" s="237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T379" s="238" t="s">
        <v>136</v>
      </c>
      <c r="AU379" s="238" t="s">
        <v>83</v>
      </c>
      <c r="AV379" s="12" t="s">
        <v>85</v>
      </c>
      <c r="AW379" s="12" t="s">
        <v>32</v>
      </c>
      <c r="AX379" s="12" t="s">
        <v>75</v>
      </c>
      <c r="AY379" s="238" t="s">
        <v>129</v>
      </c>
    </row>
    <row r="380" s="13" customFormat="1">
      <c r="A380" s="13"/>
      <c r="B380" s="239"/>
      <c r="C380" s="240"/>
      <c r="D380" s="223" t="s">
        <v>136</v>
      </c>
      <c r="E380" s="241" t="s">
        <v>1</v>
      </c>
      <c r="F380" s="242" t="s">
        <v>138</v>
      </c>
      <c r="G380" s="240"/>
      <c r="H380" s="243">
        <v>16</v>
      </c>
      <c r="I380" s="244"/>
      <c r="J380" s="240"/>
      <c r="K380" s="240"/>
      <c r="L380" s="245"/>
      <c r="M380" s="246"/>
      <c r="N380" s="247"/>
      <c r="O380" s="247"/>
      <c r="P380" s="247"/>
      <c r="Q380" s="247"/>
      <c r="R380" s="247"/>
      <c r="S380" s="247"/>
      <c r="T380" s="24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9" t="s">
        <v>136</v>
      </c>
      <c r="AU380" s="249" t="s">
        <v>83</v>
      </c>
      <c r="AV380" s="13" t="s">
        <v>134</v>
      </c>
      <c r="AW380" s="13" t="s">
        <v>32</v>
      </c>
      <c r="AX380" s="13" t="s">
        <v>83</v>
      </c>
      <c r="AY380" s="249" t="s">
        <v>129</v>
      </c>
    </row>
    <row r="381" s="2" customFormat="1" ht="24.15" customHeight="1">
      <c r="A381" s="38"/>
      <c r="B381" s="39"/>
      <c r="C381" s="210" t="s">
        <v>352</v>
      </c>
      <c r="D381" s="210" t="s">
        <v>130</v>
      </c>
      <c r="E381" s="211" t="s">
        <v>353</v>
      </c>
      <c r="F381" s="212" t="s">
        <v>354</v>
      </c>
      <c r="G381" s="213" t="s">
        <v>300</v>
      </c>
      <c r="H381" s="214">
        <v>14</v>
      </c>
      <c r="I381" s="215"/>
      <c r="J381" s="216">
        <f>ROUND(I381*H381,2)</f>
        <v>0</v>
      </c>
      <c r="K381" s="212" t="s">
        <v>1</v>
      </c>
      <c r="L381" s="44"/>
      <c r="M381" s="217" t="s">
        <v>1</v>
      </c>
      <c r="N381" s="218" t="s">
        <v>40</v>
      </c>
      <c r="O381" s="91"/>
      <c r="P381" s="219">
        <f>O381*H381</f>
        <v>0</v>
      </c>
      <c r="Q381" s="219">
        <v>0</v>
      </c>
      <c r="R381" s="219">
        <f>Q381*H381</f>
        <v>0</v>
      </c>
      <c r="S381" s="219">
        <v>0</v>
      </c>
      <c r="T381" s="220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1" t="s">
        <v>134</v>
      </c>
      <c r="AT381" s="221" t="s">
        <v>130</v>
      </c>
      <c r="AU381" s="221" t="s">
        <v>83</v>
      </c>
      <c r="AY381" s="17" t="s">
        <v>129</v>
      </c>
      <c r="BE381" s="222">
        <f>IF(N381="základní",J381,0)</f>
        <v>0</v>
      </c>
      <c r="BF381" s="222">
        <f>IF(N381="snížená",J381,0)</f>
        <v>0</v>
      </c>
      <c r="BG381" s="222">
        <f>IF(N381="zákl. přenesená",J381,0)</f>
        <v>0</v>
      </c>
      <c r="BH381" s="222">
        <f>IF(N381="sníž. přenesená",J381,0)</f>
        <v>0</v>
      </c>
      <c r="BI381" s="222">
        <f>IF(N381="nulová",J381,0)</f>
        <v>0</v>
      </c>
      <c r="BJ381" s="17" t="s">
        <v>83</v>
      </c>
      <c r="BK381" s="222">
        <f>ROUND(I381*H381,2)</f>
        <v>0</v>
      </c>
      <c r="BL381" s="17" t="s">
        <v>134</v>
      </c>
      <c r="BM381" s="221" t="s">
        <v>355</v>
      </c>
    </row>
    <row r="382" s="2" customFormat="1">
      <c r="A382" s="38"/>
      <c r="B382" s="39"/>
      <c r="C382" s="40"/>
      <c r="D382" s="223" t="s">
        <v>135</v>
      </c>
      <c r="E382" s="40"/>
      <c r="F382" s="224" t="s">
        <v>354</v>
      </c>
      <c r="G382" s="40"/>
      <c r="H382" s="40"/>
      <c r="I382" s="225"/>
      <c r="J382" s="40"/>
      <c r="K382" s="40"/>
      <c r="L382" s="44"/>
      <c r="M382" s="226"/>
      <c r="N382" s="227"/>
      <c r="O382" s="91"/>
      <c r="P382" s="91"/>
      <c r="Q382" s="91"/>
      <c r="R382" s="91"/>
      <c r="S382" s="91"/>
      <c r="T382" s="92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135</v>
      </c>
      <c r="AU382" s="17" t="s">
        <v>83</v>
      </c>
    </row>
    <row r="383" s="14" customFormat="1">
      <c r="A383" s="14"/>
      <c r="B383" s="250"/>
      <c r="C383" s="251"/>
      <c r="D383" s="223" t="s">
        <v>136</v>
      </c>
      <c r="E383" s="252" t="s">
        <v>1</v>
      </c>
      <c r="F383" s="253" t="s">
        <v>168</v>
      </c>
      <c r="G383" s="251"/>
      <c r="H383" s="252" t="s">
        <v>1</v>
      </c>
      <c r="I383" s="254"/>
      <c r="J383" s="251"/>
      <c r="K383" s="251"/>
      <c r="L383" s="255"/>
      <c r="M383" s="256"/>
      <c r="N383" s="257"/>
      <c r="O383" s="257"/>
      <c r="P383" s="257"/>
      <c r="Q383" s="257"/>
      <c r="R383" s="257"/>
      <c r="S383" s="257"/>
      <c r="T383" s="258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9" t="s">
        <v>136</v>
      </c>
      <c r="AU383" s="259" t="s">
        <v>83</v>
      </c>
      <c r="AV383" s="14" t="s">
        <v>83</v>
      </c>
      <c r="AW383" s="14" t="s">
        <v>32</v>
      </c>
      <c r="AX383" s="14" t="s">
        <v>75</v>
      </c>
      <c r="AY383" s="259" t="s">
        <v>129</v>
      </c>
    </row>
    <row r="384" s="12" customFormat="1">
      <c r="A384" s="12"/>
      <c r="B384" s="228"/>
      <c r="C384" s="229"/>
      <c r="D384" s="223" t="s">
        <v>136</v>
      </c>
      <c r="E384" s="230" t="s">
        <v>1</v>
      </c>
      <c r="F384" s="231" t="s">
        <v>188</v>
      </c>
      <c r="G384" s="229"/>
      <c r="H384" s="232">
        <v>9</v>
      </c>
      <c r="I384" s="233"/>
      <c r="J384" s="229"/>
      <c r="K384" s="229"/>
      <c r="L384" s="234"/>
      <c r="M384" s="235"/>
      <c r="N384" s="236"/>
      <c r="O384" s="236"/>
      <c r="P384" s="236"/>
      <c r="Q384" s="236"/>
      <c r="R384" s="236"/>
      <c r="S384" s="236"/>
      <c r="T384" s="237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T384" s="238" t="s">
        <v>136</v>
      </c>
      <c r="AU384" s="238" t="s">
        <v>83</v>
      </c>
      <c r="AV384" s="12" t="s">
        <v>85</v>
      </c>
      <c r="AW384" s="12" t="s">
        <v>32</v>
      </c>
      <c r="AX384" s="12" t="s">
        <v>75</v>
      </c>
      <c r="AY384" s="238" t="s">
        <v>129</v>
      </c>
    </row>
    <row r="385" s="14" customFormat="1">
      <c r="A385" s="14"/>
      <c r="B385" s="250"/>
      <c r="C385" s="251"/>
      <c r="D385" s="223" t="s">
        <v>136</v>
      </c>
      <c r="E385" s="252" t="s">
        <v>1</v>
      </c>
      <c r="F385" s="253" t="s">
        <v>154</v>
      </c>
      <c r="G385" s="251"/>
      <c r="H385" s="252" t="s">
        <v>1</v>
      </c>
      <c r="I385" s="254"/>
      <c r="J385" s="251"/>
      <c r="K385" s="251"/>
      <c r="L385" s="255"/>
      <c r="M385" s="256"/>
      <c r="N385" s="257"/>
      <c r="O385" s="257"/>
      <c r="P385" s="257"/>
      <c r="Q385" s="257"/>
      <c r="R385" s="257"/>
      <c r="S385" s="257"/>
      <c r="T385" s="258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9" t="s">
        <v>136</v>
      </c>
      <c r="AU385" s="259" t="s">
        <v>83</v>
      </c>
      <c r="AV385" s="14" t="s">
        <v>83</v>
      </c>
      <c r="AW385" s="14" t="s">
        <v>32</v>
      </c>
      <c r="AX385" s="14" t="s">
        <v>75</v>
      </c>
      <c r="AY385" s="259" t="s">
        <v>129</v>
      </c>
    </row>
    <row r="386" s="12" customFormat="1">
      <c r="A386" s="12"/>
      <c r="B386" s="228"/>
      <c r="C386" s="229"/>
      <c r="D386" s="223" t="s">
        <v>136</v>
      </c>
      <c r="E386" s="230" t="s">
        <v>1</v>
      </c>
      <c r="F386" s="231" t="s">
        <v>163</v>
      </c>
      <c r="G386" s="229"/>
      <c r="H386" s="232">
        <v>5</v>
      </c>
      <c r="I386" s="233"/>
      <c r="J386" s="229"/>
      <c r="K386" s="229"/>
      <c r="L386" s="234"/>
      <c r="M386" s="235"/>
      <c r="N386" s="236"/>
      <c r="O386" s="236"/>
      <c r="P386" s="236"/>
      <c r="Q386" s="236"/>
      <c r="R386" s="236"/>
      <c r="S386" s="236"/>
      <c r="T386" s="237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T386" s="238" t="s">
        <v>136</v>
      </c>
      <c r="AU386" s="238" t="s">
        <v>83</v>
      </c>
      <c r="AV386" s="12" t="s">
        <v>85</v>
      </c>
      <c r="AW386" s="12" t="s">
        <v>32</v>
      </c>
      <c r="AX386" s="12" t="s">
        <v>75</v>
      </c>
      <c r="AY386" s="238" t="s">
        <v>129</v>
      </c>
    </row>
    <row r="387" s="13" customFormat="1">
      <c r="A387" s="13"/>
      <c r="B387" s="239"/>
      <c r="C387" s="240"/>
      <c r="D387" s="223" t="s">
        <v>136</v>
      </c>
      <c r="E387" s="241" t="s">
        <v>1</v>
      </c>
      <c r="F387" s="242" t="s">
        <v>138</v>
      </c>
      <c r="G387" s="240"/>
      <c r="H387" s="243">
        <v>14</v>
      </c>
      <c r="I387" s="244"/>
      <c r="J387" s="240"/>
      <c r="K387" s="240"/>
      <c r="L387" s="245"/>
      <c r="M387" s="246"/>
      <c r="N387" s="247"/>
      <c r="O387" s="247"/>
      <c r="P387" s="247"/>
      <c r="Q387" s="247"/>
      <c r="R387" s="247"/>
      <c r="S387" s="247"/>
      <c r="T387" s="24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9" t="s">
        <v>136</v>
      </c>
      <c r="AU387" s="249" t="s">
        <v>83</v>
      </c>
      <c r="AV387" s="13" t="s">
        <v>134</v>
      </c>
      <c r="AW387" s="13" t="s">
        <v>32</v>
      </c>
      <c r="AX387" s="13" t="s">
        <v>83</v>
      </c>
      <c r="AY387" s="249" t="s">
        <v>129</v>
      </c>
    </row>
    <row r="388" s="2" customFormat="1" ht="16.5" customHeight="1">
      <c r="A388" s="38"/>
      <c r="B388" s="39"/>
      <c r="C388" s="210" t="s">
        <v>268</v>
      </c>
      <c r="D388" s="210" t="s">
        <v>130</v>
      </c>
      <c r="E388" s="211" t="s">
        <v>356</v>
      </c>
      <c r="F388" s="212" t="s">
        <v>357</v>
      </c>
      <c r="G388" s="213" t="s">
        <v>300</v>
      </c>
      <c r="H388" s="214">
        <v>1</v>
      </c>
      <c r="I388" s="215"/>
      <c r="J388" s="216">
        <f>ROUND(I388*H388,2)</f>
        <v>0</v>
      </c>
      <c r="K388" s="212" t="s">
        <v>1</v>
      </c>
      <c r="L388" s="44"/>
      <c r="M388" s="217" t="s">
        <v>1</v>
      </c>
      <c r="N388" s="218" t="s">
        <v>40</v>
      </c>
      <c r="O388" s="91"/>
      <c r="P388" s="219">
        <f>O388*H388</f>
        <v>0</v>
      </c>
      <c r="Q388" s="219">
        <v>0</v>
      </c>
      <c r="R388" s="219">
        <f>Q388*H388</f>
        <v>0</v>
      </c>
      <c r="S388" s="219">
        <v>0</v>
      </c>
      <c r="T388" s="220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1" t="s">
        <v>134</v>
      </c>
      <c r="AT388" s="221" t="s">
        <v>130</v>
      </c>
      <c r="AU388" s="221" t="s">
        <v>83</v>
      </c>
      <c r="AY388" s="17" t="s">
        <v>129</v>
      </c>
      <c r="BE388" s="222">
        <f>IF(N388="základní",J388,0)</f>
        <v>0</v>
      </c>
      <c r="BF388" s="222">
        <f>IF(N388="snížená",J388,0)</f>
        <v>0</v>
      </c>
      <c r="BG388" s="222">
        <f>IF(N388="zákl. přenesená",J388,0)</f>
        <v>0</v>
      </c>
      <c r="BH388" s="222">
        <f>IF(N388="sníž. přenesená",J388,0)</f>
        <v>0</v>
      </c>
      <c r="BI388" s="222">
        <f>IF(N388="nulová",J388,0)</f>
        <v>0</v>
      </c>
      <c r="BJ388" s="17" t="s">
        <v>83</v>
      </c>
      <c r="BK388" s="222">
        <f>ROUND(I388*H388,2)</f>
        <v>0</v>
      </c>
      <c r="BL388" s="17" t="s">
        <v>134</v>
      </c>
      <c r="BM388" s="221" t="s">
        <v>358</v>
      </c>
    </row>
    <row r="389" s="2" customFormat="1">
      <c r="A389" s="38"/>
      <c r="B389" s="39"/>
      <c r="C389" s="40"/>
      <c r="D389" s="223" t="s">
        <v>135</v>
      </c>
      <c r="E389" s="40"/>
      <c r="F389" s="224" t="s">
        <v>357</v>
      </c>
      <c r="G389" s="40"/>
      <c r="H389" s="40"/>
      <c r="I389" s="225"/>
      <c r="J389" s="40"/>
      <c r="K389" s="40"/>
      <c r="L389" s="44"/>
      <c r="M389" s="226"/>
      <c r="N389" s="227"/>
      <c r="O389" s="91"/>
      <c r="P389" s="91"/>
      <c r="Q389" s="91"/>
      <c r="R389" s="91"/>
      <c r="S389" s="91"/>
      <c r="T389" s="92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135</v>
      </c>
      <c r="AU389" s="17" t="s">
        <v>83</v>
      </c>
    </row>
    <row r="390" s="14" customFormat="1">
      <c r="A390" s="14"/>
      <c r="B390" s="250"/>
      <c r="C390" s="251"/>
      <c r="D390" s="223" t="s">
        <v>136</v>
      </c>
      <c r="E390" s="252" t="s">
        <v>1</v>
      </c>
      <c r="F390" s="253" t="s">
        <v>168</v>
      </c>
      <c r="G390" s="251"/>
      <c r="H390" s="252" t="s">
        <v>1</v>
      </c>
      <c r="I390" s="254"/>
      <c r="J390" s="251"/>
      <c r="K390" s="251"/>
      <c r="L390" s="255"/>
      <c r="M390" s="256"/>
      <c r="N390" s="257"/>
      <c r="O390" s="257"/>
      <c r="P390" s="257"/>
      <c r="Q390" s="257"/>
      <c r="R390" s="257"/>
      <c r="S390" s="257"/>
      <c r="T390" s="258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9" t="s">
        <v>136</v>
      </c>
      <c r="AU390" s="259" t="s">
        <v>83</v>
      </c>
      <c r="AV390" s="14" t="s">
        <v>83</v>
      </c>
      <c r="AW390" s="14" t="s">
        <v>32</v>
      </c>
      <c r="AX390" s="14" t="s">
        <v>75</v>
      </c>
      <c r="AY390" s="259" t="s">
        <v>129</v>
      </c>
    </row>
    <row r="391" s="12" customFormat="1">
      <c r="A391" s="12"/>
      <c r="B391" s="228"/>
      <c r="C391" s="229"/>
      <c r="D391" s="223" t="s">
        <v>136</v>
      </c>
      <c r="E391" s="230" t="s">
        <v>1</v>
      </c>
      <c r="F391" s="231" t="s">
        <v>83</v>
      </c>
      <c r="G391" s="229"/>
      <c r="H391" s="232">
        <v>1</v>
      </c>
      <c r="I391" s="233"/>
      <c r="J391" s="229"/>
      <c r="K391" s="229"/>
      <c r="L391" s="234"/>
      <c r="M391" s="235"/>
      <c r="N391" s="236"/>
      <c r="O391" s="236"/>
      <c r="P391" s="236"/>
      <c r="Q391" s="236"/>
      <c r="R391" s="236"/>
      <c r="S391" s="236"/>
      <c r="T391" s="237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T391" s="238" t="s">
        <v>136</v>
      </c>
      <c r="AU391" s="238" t="s">
        <v>83</v>
      </c>
      <c r="AV391" s="12" t="s">
        <v>85</v>
      </c>
      <c r="AW391" s="12" t="s">
        <v>32</v>
      </c>
      <c r="AX391" s="12" t="s">
        <v>75</v>
      </c>
      <c r="AY391" s="238" t="s">
        <v>129</v>
      </c>
    </row>
    <row r="392" s="13" customFormat="1">
      <c r="A392" s="13"/>
      <c r="B392" s="239"/>
      <c r="C392" s="240"/>
      <c r="D392" s="223" t="s">
        <v>136</v>
      </c>
      <c r="E392" s="241" t="s">
        <v>1</v>
      </c>
      <c r="F392" s="242" t="s">
        <v>138</v>
      </c>
      <c r="G392" s="240"/>
      <c r="H392" s="243">
        <v>1</v>
      </c>
      <c r="I392" s="244"/>
      <c r="J392" s="240"/>
      <c r="K392" s="240"/>
      <c r="L392" s="245"/>
      <c r="M392" s="246"/>
      <c r="N392" s="247"/>
      <c r="O392" s="247"/>
      <c r="P392" s="247"/>
      <c r="Q392" s="247"/>
      <c r="R392" s="247"/>
      <c r="S392" s="247"/>
      <c r="T392" s="24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9" t="s">
        <v>136</v>
      </c>
      <c r="AU392" s="249" t="s">
        <v>83</v>
      </c>
      <c r="AV392" s="13" t="s">
        <v>134</v>
      </c>
      <c r="AW392" s="13" t="s">
        <v>32</v>
      </c>
      <c r="AX392" s="13" t="s">
        <v>83</v>
      </c>
      <c r="AY392" s="249" t="s">
        <v>129</v>
      </c>
    </row>
    <row r="393" s="2" customFormat="1" ht="16.5" customHeight="1">
      <c r="A393" s="38"/>
      <c r="B393" s="39"/>
      <c r="C393" s="210" t="s">
        <v>359</v>
      </c>
      <c r="D393" s="210" t="s">
        <v>130</v>
      </c>
      <c r="E393" s="211" t="s">
        <v>360</v>
      </c>
      <c r="F393" s="212" t="s">
        <v>361</v>
      </c>
      <c r="G393" s="213" t="s">
        <v>300</v>
      </c>
      <c r="H393" s="214">
        <v>1</v>
      </c>
      <c r="I393" s="215"/>
      <c r="J393" s="216">
        <f>ROUND(I393*H393,2)</f>
        <v>0</v>
      </c>
      <c r="K393" s="212" t="s">
        <v>1</v>
      </c>
      <c r="L393" s="44"/>
      <c r="M393" s="217" t="s">
        <v>1</v>
      </c>
      <c r="N393" s="218" t="s">
        <v>40</v>
      </c>
      <c r="O393" s="91"/>
      <c r="P393" s="219">
        <f>O393*H393</f>
        <v>0</v>
      </c>
      <c r="Q393" s="219">
        <v>0</v>
      </c>
      <c r="R393" s="219">
        <f>Q393*H393</f>
        <v>0</v>
      </c>
      <c r="S393" s="219">
        <v>0</v>
      </c>
      <c r="T393" s="220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1" t="s">
        <v>134</v>
      </c>
      <c r="AT393" s="221" t="s">
        <v>130</v>
      </c>
      <c r="AU393" s="221" t="s">
        <v>83</v>
      </c>
      <c r="AY393" s="17" t="s">
        <v>129</v>
      </c>
      <c r="BE393" s="222">
        <f>IF(N393="základní",J393,0)</f>
        <v>0</v>
      </c>
      <c r="BF393" s="222">
        <f>IF(N393="snížená",J393,0)</f>
        <v>0</v>
      </c>
      <c r="BG393" s="222">
        <f>IF(N393="zákl. přenesená",J393,0)</f>
        <v>0</v>
      </c>
      <c r="BH393" s="222">
        <f>IF(N393="sníž. přenesená",J393,0)</f>
        <v>0</v>
      </c>
      <c r="BI393" s="222">
        <f>IF(N393="nulová",J393,0)</f>
        <v>0</v>
      </c>
      <c r="BJ393" s="17" t="s">
        <v>83</v>
      </c>
      <c r="BK393" s="222">
        <f>ROUND(I393*H393,2)</f>
        <v>0</v>
      </c>
      <c r="BL393" s="17" t="s">
        <v>134</v>
      </c>
      <c r="BM393" s="221" t="s">
        <v>362</v>
      </c>
    </row>
    <row r="394" s="2" customFormat="1">
      <c r="A394" s="38"/>
      <c r="B394" s="39"/>
      <c r="C394" s="40"/>
      <c r="D394" s="223" t="s">
        <v>135</v>
      </c>
      <c r="E394" s="40"/>
      <c r="F394" s="224" t="s">
        <v>361</v>
      </c>
      <c r="G394" s="40"/>
      <c r="H394" s="40"/>
      <c r="I394" s="225"/>
      <c r="J394" s="40"/>
      <c r="K394" s="40"/>
      <c r="L394" s="44"/>
      <c r="M394" s="226"/>
      <c r="N394" s="227"/>
      <c r="O394" s="91"/>
      <c r="P394" s="91"/>
      <c r="Q394" s="91"/>
      <c r="R394" s="91"/>
      <c r="S394" s="91"/>
      <c r="T394" s="92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135</v>
      </c>
      <c r="AU394" s="17" t="s">
        <v>83</v>
      </c>
    </row>
    <row r="395" s="12" customFormat="1">
      <c r="A395" s="12"/>
      <c r="B395" s="228"/>
      <c r="C395" s="229"/>
      <c r="D395" s="223" t="s">
        <v>136</v>
      </c>
      <c r="E395" s="230" t="s">
        <v>1</v>
      </c>
      <c r="F395" s="231" t="s">
        <v>83</v>
      </c>
      <c r="G395" s="229"/>
      <c r="H395" s="232">
        <v>1</v>
      </c>
      <c r="I395" s="233"/>
      <c r="J395" s="229"/>
      <c r="K395" s="229"/>
      <c r="L395" s="234"/>
      <c r="M395" s="235"/>
      <c r="N395" s="236"/>
      <c r="O395" s="236"/>
      <c r="P395" s="236"/>
      <c r="Q395" s="236"/>
      <c r="R395" s="236"/>
      <c r="S395" s="236"/>
      <c r="T395" s="237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T395" s="238" t="s">
        <v>136</v>
      </c>
      <c r="AU395" s="238" t="s">
        <v>83</v>
      </c>
      <c r="AV395" s="12" t="s">
        <v>85</v>
      </c>
      <c r="AW395" s="12" t="s">
        <v>32</v>
      </c>
      <c r="AX395" s="12" t="s">
        <v>75</v>
      </c>
      <c r="AY395" s="238" t="s">
        <v>129</v>
      </c>
    </row>
    <row r="396" s="13" customFormat="1">
      <c r="A396" s="13"/>
      <c r="B396" s="239"/>
      <c r="C396" s="240"/>
      <c r="D396" s="223" t="s">
        <v>136</v>
      </c>
      <c r="E396" s="241" t="s">
        <v>1</v>
      </c>
      <c r="F396" s="242" t="s">
        <v>138</v>
      </c>
      <c r="G396" s="240"/>
      <c r="H396" s="243">
        <v>1</v>
      </c>
      <c r="I396" s="244"/>
      <c r="J396" s="240"/>
      <c r="K396" s="240"/>
      <c r="L396" s="245"/>
      <c r="M396" s="246"/>
      <c r="N396" s="247"/>
      <c r="O396" s="247"/>
      <c r="P396" s="247"/>
      <c r="Q396" s="247"/>
      <c r="R396" s="247"/>
      <c r="S396" s="247"/>
      <c r="T396" s="24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9" t="s">
        <v>136</v>
      </c>
      <c r="AU396" s="249" t="s">
        <v>83</v>
      </c>
      <c r="AV396" s="13" t="s">
        <v>134</v>
      </c>
      <c r="AW396" s="13" t="s">
        <v>32</v>
      </c>
      <c r="AX396" s="13" t="s">
        <v>83</v>
      </c>
      <c r="AY396" s="249" t="s">
        <v>129</v>
      </c>
    </row>
    <row r="397" s="2" customFormat="1" ht="16.5" customHeight="1">
      <c r="A397" s="38"/>
      <c r="B397" s="39"/>
      <c r="C397" s="210" t="s">
        <v>273</v>
      </c>
      <c r="D397" s="210" t="s">
        <v>130</v>
      </c>
      <c r="E397" s="211" t="s">
        <v>363</v>
      </c>
      <c r="F397" s="212" t="s">
        <v>364</v>
      </c>
      <c r="G397" s="213" t="s">
        <v>300</v>
      </c>
      <c r="H397" s="214">
        <v>13</v>
      </c>
      <c r="I397" s="215"/>
      <c r="J397" s="216">
        <f>ROUND(I397*H397,2)</f>
        <v>0</v>
      </c>
      <c r="K397" s="212" t="s">
        <v>1</v>
      </c>
      <c r="L397" s="44"/>
      <c r="M397" s="217" t="s">
        <v>1</v>
      </c>
      <c r="N397" s="218" t="s">
        <v>40</v>
      </c>
      <c r="O397" s="91"/>
      <c r="P397" s="219">
        <f>O397*H397</f>
        <v>0</v>
      </c>
      <c r="Q397" s="219">
        <v>0</v>
      </c>
      <c r="R397" s="219">
        <f>Q397*H397</f>
        <v>0</v>
      </c>
      <c r="S397" s="219">
        <v>0</v>
      </c>
      <c r="T397" s="220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1" t="s">
        <v>134</v>
      </c>
      <c r="AT397" s="221" t="s">
        <v>130</v>
      </c>
      <c r="AU397" s="221" t="s">
        <v>83</v>
      </c>
      <c r="AY397" s="17" t="s">
        <v>129</v>
      </c>
      <c r="BE397" s="222">
        <f>IF(N397="základní",J397,0)</f>
        <v>0</v>
      </c>
      <c r="BF397" s="222">
        <f>IF(N397="snížená",J397,0)</f>
        <v>0</v>
      </c>
      <c r="BG397" s="222">
        <f>IF(N397="zákl. přenesená",J397,0)</f>
        <v>0</v>
      </c>
      <c r="BH397" s="222">
        <f>IF(N397="sníž. přenesená",J397,0)</f>
        <v>0</v>
      </c>
      <c r="BI397" s="222">
        <f>IF(N397="nulová",J397,0)</f>
        <v>0</v>
      </c>
      <c r="BJ397" s="17" t="s">
        <v>83</v>
      </c>
      <c r="BK397" s="222">
        <f>ROUND(I397*H397,2)</f>
        <v>0</v>
      </c>
      <c r="BL397" s="17" t="s">
        <v>134</v>
      </c>
      <c r="BM397" s="221" t="s">
        <v>365</v>
      </c>
    </row>
    <row r="398" s="2" customFormat="1">
      <c r="A398" s="38"/>
      <c r="B398" s="39"/>
      <c r="C398" s="40"/>
      <c r="D398" s="223" t="s">
        <v>135</v>
      </c>
      <c r="E398" s="40"/>
      <c r="F398" s="224" t="s">
        <v>364</v>
      </c>
      <c r="G398" s="40"/>
      <c r="H398" s="40"/>
      <c r="I398" s="225"/>
      <c r="J398" s="40"/>
      <c r="K398" s="40"/>
      <c r="L398" s="44"/>
      <c r="M398" s="226"/>
      <c r="N398" s="227"/>
      <c r="O398" s="91"/>
      <c r="P398" s="91"/>
      <c r="Q398" s="91"/>
      <c r="R398" s="91"/>
      <c r="S398" s="91"/>
      <c r="T398" s="92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135</v>
      </c>
      <c r="AU398" s="17" t="s">
        <v>83</v>
      </c>
    </row>
    <row r="399" s="14" customFormat="1">
      <c r="A399" s="14"/>
      <c r="B399" s="250"/>
      <c r="C399" s="251"/>
      <c r="D399" s="223" t="s">
        <v>136</v>
      </c>
      <c r="E399" s="252" t="s">
        <v>1</v>
      </c>
      <c r="F399" s="253" t="s">
        <v>168</v>
      </c>
      <c r="G399" s="251"/>
      <c r="H399" s="252" t="s">
        <v>1</v>
      </c>
      <c r="I399" s="254"/>
      <c r="J399" s="251"/>
      <c r="K399" s="251"/>
      <c r="L399" s="255"/>
      <c r="M399" s="256"/>
      <c r="N399" s="257"/>
      <c r="O399" s="257"/>
      <c r="P399" s="257"/>
      <c r="Q399" s="257"/>
      <c r="R399" s="257"/>
      <c r="S399" s="257"/>
      <c r="T399" s="258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9" t="s">
        <v>136</v>
      </c>
      <c r="AU399" s="259" t="s">
        <v>83</v>
      </c>
      <c r="AV399" s="14" t="s">
        <v>83</v>
      </c>
      <c r="AW399" s="14" t="s">
        <v>32</v>
      </c>
      <c r="AX399" s="14" t="s">
        <v>75</v>
      </c>
      <c r="AY399" s="259" t="s">
        <v>129</v>
      </c>
    </row>
    <row r="400" s="12" customFormat="1">
      <c r="A400" s="12"/>
      <c r="B400" s="228"/>
      <c r="C400" s="229"/>
      <c r="D400" s="223" t="s">
        <v>136</v>
      </c>
      <c r="E400" s="230" t="s">
        <v>1</v>
      </c>
      <c r="F400" s="231" t="s">
        <v>188</v>
      </c>
      <c r="G400" s="229"/>
      <c r="H400" s="232">
        <v>9</v>
      </c>
      <c r="I400" s="233"/>
      <c r="J400" s="229"/>
      <c r="K400" s="229"/>
      <c r="L400" s="234"/>
      <c r="M400" s="235"/>
      <c r="N400" s="236"/>
      <c r="O400" s="236"/>
      <c r="P400" s="236"/>
      <c r="Q400" s="236"/>
      <c r="R400" s="236"/>
      <c r="S400" s="236"/>
      <c r="T400" s="237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T400" s="238" t="s">
        <v>136</v>
      </c>
      <c r="AU400" s="238" t="s">
        <v>83</v>
      </c>
      <c r="AV400" s="12" t="s">
        <v>85</v>
      </c>
      <c r="AW400" s="12" t="s">
        <v>32</v>
      </c>
      <c r="AX400" s="12" t="s">
        <v>75</v>
      </c>
      <c r="AY400" s="238" t="s">
        <v>129</v>
      </c>
    </row>
    <row r="401" s="14" customFormat="1">
      <c r="A401" s="14"/>
      <c r="B401" s="250"/>
      <c r="C401" s="251"/>
      <c r="D401" s="223" t="s">
        <v>136</v>
      </c>
      <c r="E401" s="252" t="s">
        <v>1</v>
      </c>
      <c r="F401" s="253" t="s">
        <v>154</v>
      </c>
      <c r="G401" s="251"/>
      <c r="H401" s="252" t="s">
        <v>1</v>
      </c>
      <c r="I401" s="254"/>
      <c r="J401" s="251"/>
      <c r="K401" s="251"/>
      <c r="L401" s="255"/>
      <c r="M401" s="256"/>
      <c r="N401" s="257"/>
      <c r="O401" s="257"/>
      <c r="P401" s="257"/>
      <c r="Q401" s="257"/>
      <c r="R401" s="257"/>
      <c r="S401" s="257"/>
      <c r="T401" s="258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9" t="s">
        <v>136</v>
      </c>
      <c r="AU401" s="259" t="s">
        <v>83</v>
      </c>
      <c r="AV401" s="14" t="s">
        <v>83</v>
      </c>
      <c r="AW401" s="14" t="s">
        <v>32</v>
      </c>
      <c r="AX401" s="14" t="s">
        <v>75</v>
      </c>
      <c r="AY401" s="259" t="s">
        <v>129</v>
      </c>
    </row>
    <row r="402" s="12" customFormat="1">
      <c r="A402" s="12"/>
      <c r="B402" s="228"/>
      <c r="C402" s="229"/>
      <c r="D402" s="223" t="s">
        <v>136</v>
      </c>
      <c r="E402" s="230" t="s">
        <v>1</v>
      </c>
      <c r="F402" s="231" t="s">
        <v>134</v>
      </c>
      <c r="G402" s="229"/>
      <c r="H402" s="232">
        <v>4</v>
      </c>
      <c r="I402" s="233"/>
      <c r="J402" s="229"/>
      <c r="K402" s="229"/>
      <c r="L402" s="234"/>
      <c r="M402" s="235"/>
      <c r="N402" s="236"/>
      <c r="O402" s="236"/>
      <c r="P402" s="236"/>
      <c r="Q402" s="236"/>
      <c r="R402" s="236"/>
      <c r="S402" s="236"/>
      <c r="T402" s="237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T402" s="238" t="s">
        <v>136</v>
      </c>
      <c r="AU402" s="238" t="s">
        <v>83</v>
      </c>
      <c r="AV402" s="12" t="s">
        <v>85</v>
      </c>
      <c r="AW402" s="12" t="s">
        <v>32</v>
      </c>
      <c r="AX402" s="12" t="s">
        <v>75</v>
      </c>
      <c r="AY402" s="238" t="s">
        <v>129</v>
      </c>
    </row>
    <row r="403" s="13" customFormat="1">
      <c r="A403" s="13"/>
      <c r="B403" s="239"/>
      <c r="C403" s="240"/>
      <c r="D403" s="223" t="s">
        <v>136</v>
      </c>
      <c r="E403" s="241" t="s">
        <v>1</v>
      </c>
      <c r="F403" s="242" t="s">
        <v>138</v>
      </c>
      <c r="G403" s="240"/>
      <c r="H403" s="243">
        <v>13</v>
      </c>
      <c r="I403" s="244"/>
      <c r="J403" s="240"/>
      <c r="K403" s="240"/>
      <c r="L403" s="245"/>
      <c r="M403" s="246"/>
      <c r="N403" s="247"/>
      <c r="O403" s="247"/>
      <c r="P403" s="247"/>
      <c r="Q403" s="247"/>
      <c r="R403" s="247"/>
      <c r="S403" s="247"/>
      <c r="T403" s="24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9" t="s">
        <v>136</v>
      </c>
      <c r="AU403" s="249" t="s">
        <v>83</v>
      </c>
      <c r="AV403" s="13" t="s">
        <v>134</v>
      </c>
      <c r="AW403" s="13" t="s">
        <v>32</v>
      </c>
      <c r="AX403" s="13" t="s">
        <v>83</v>
      </c>
      <c r="AY403" s="249" t="s">
        <v>129</v>
      </c>
    </row>
    <row r="404" s="2" customFormat="1" ht="21.75" customHeight="1">
      <c r="A404" s="38"/>
      <c r="B404" s="39"/>
      <c r="C404" s="210" t="s">
        <v>366</v>
      </c>
      <c r="D404" s="210" t="s">
        <v>130</v>
      </c>
      <c r="E404" s="211" t="s">
        <v>367</v>
      </c>
      <c r="F404" s="212" t="s">
        <v>368</v>
      </c>
      <c r="G404" s="213" t="s">
        <v>300</v>
      </c>
      <c r="H404" s="214">
        <v>1</v>
      </c>
      <c r="I404" s="215"/>
      <c r="J404" s="216">
        <f>ROUND(I404*H404,2)</f>
        <v>0</v>
      </c>
      <c r="K404" s="212" t="s">
        <v>1</v>
      </c>
      <c r="L404" s="44"/>
      <c r="M404" s="217" t="s">
        <v>1</v>
      </c>
      <c r="N404" s="218" t="s">
        <v>40</v>
      </c>
      <c r="O404" s="91"/>
      <c r="P404" s="219">
        <f>O404*H404</f>
        <v>0</v>
      </c>
      <c r="Q404" s="219">
        <v>0</v>
      </c>
      <c r="R404" s="219">
        <f>Q404*H404</f>
        <v>0</v>
      </c>
      <c r="S404" s="219">
        <v>0</v>
      </c>
      <c r="T404" s="220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1" t="s">
        <v>134</v>
      </c>
      <c r="AT404" s="221" t="s">
        <v>130</v>
      </c>
      <c r="AU404" s="221" t="s">
        <v>83</v>
      </c>
      <c r="AY404" s="17" t="s">
        <v>129</v>
      </c>
      <c r="BE404" s="222">
        <f>IF(N404="základní",J404,0)</f>
        <v>0</v>
      </c>
      <c r="BF404" s="222">
        <f>IF(N404="snížená",J404,0)</f>
        <v>0</v>
      </c>
      <c r="BG404" s="222">
        <f>IF(N404="zákl. přenesená",J404,0)</f>
        <v>0</v>
      </c>
      <c r="BH404" s="222">
        <f>IF(N404="sníž. přenesená",J404,0)</f>
        <v>0</v>
      </c>
      <c r="BI404" s="222">
        <f>IF(N404="nulová",J404,0)</f>
        <v>0</v>
      </c>
      <c r="BJ404" s="17" t="s">
        <v>83</v>
      </c>
      <c r="BK404" s="222">
        <f>ROUND(I404*H404,2)</f>
        <v>0</v>
      </c>
      <c r="BL404" s="17" t="s">
        <v>134</v>
      </c>
      <c r="BM404" s="221" t="s">
        <v>369</v>
      </c>
    </row>
    <row r="405" s="2" customFormat="1">
      <c r="A405" s="38"/>
      <c r="B405" s="39"/>
      <c r="C405" s="40"/>
      <c r="D405" s="223" t="s">
        <v>135</v>
      </c>
      <c r="E405" s="40"/>
      <c r="F405" s="224" t="s">
        <v>368</v>
      </c>
      <c r="G405" s="40"/>
      <c r="H405" s="40"/>
      <c r="I405" s="225"/>
      <c r="J405" s="40"/>
      <c r="K405" s="40"/>
      <c r="L405" s="44"/>
      <c r="M405" s="226"/>
      <c r="N405" s="227"/>
      <c r="O405" s="91"/>
      <c r="P405" s="91"/>
      <c r="Q405" s="91"/>
      <c r="R405" s="91"/>
      <c r="S405" s="91"/>
      <c r="T405" s="92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135</v>
      </c>
      <c r="AU405" s="17" t="s">
        <v>83</v>
      </c>
    </row>
    <row r="406" s="12" customFormat="1">
      <c r="A406" s="12"/>
      <c r="B406" s="228"/>
      <c r="C406" s="229"/>
      <c r="D406" s="223" t="s">
        <v>136</v>
      </c>
      <c r="E406" s="230" t="s">
        <v>1</v>
      </c>
      <c r="F406" s="231" t="s">
        <v>83</v>
      </c>
      <c r="G406" s="229"/>
      <c r="H406" s="232">
        <v>1</v>
      </c>
      <c r="I406" s="233"/>
      <c r="J406" s="229"/>
      <c r="K406" s="229"/>
      <c r="L406" s="234"/>
      <c r="M406" s="235"/>
      <c r="N406" s="236"/>
      <c r="O406" s="236"/>
      <c r="P406" s="236"/>
      <c r="Q406" s="236"/>
      <c r="R406" s="236"/>
      <c r="S406" s="236"/>
      <c r="T406" s="237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T406" s="238" t="s">
        <v>136</v>
      </c>
      <c r="AU406" s="238" t="s">
        <v>83</v>
      </c>
      <c r="AV406" s="12" t="s">
        <v>85</v>
      </c>
      <c r="AW406" s="12" t="s">
        <v>32</v>
      </c>
      <c r="AX406" s="12" t="s">
        <v>75</v>
      </c>
      <c r="AY406" s="238" t="s">
        <v>129</v>
      </c>
    </row>
    <row r="407" s="13" customFormat="1">
      <c r="A407" s="13"/>
      <c r="B407" s="239"/>
      <c r="C407" s="240"/>
      <c r="D407" s="223" t="s">
        <v>136</v>
      </c>
      <c r="E407" s="241" t="s">
        <v>1</v>
      </c>
      <c r="F407" s="242" t="s">
        <v>138</v>
      </c>
      <c r="G407" s="240"/>
      <c r="H407" s="243">
        <v>1</v>
      </c>
      <c r="I407" s="244"/>
      <c r="J407" s="240"/>
      <c r="K407" s="240"/>
      <c r="L407" s="245"/>
      <c r="M407" s="246"/>
      <c r="N407" s="247"/>
      <c r="O407" s="247"/>
      <c r="P407" s="247"/>
      <c r="Q407" s="247"/>
      <c r="R407" s="247"/>
      <c r="S407" s="247"/>
      <c r="T407" s="24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9" t="s">
        <v>136</v>
      </c>
      <c r="AU407" s="249" t="s">
        <v>83</v>
      </c>
      <c r="AV407" s="13" t="s">
        <v>134</v>
      </c>
      <c r="AW407" s="13" t="s">
        <v>32</v>
      </c>
      <c r="AX407" s="13" t="s">
        <v>83</v>
      </c>
      <c r="AY407" s="249" t="s">
        <v>129</v>
      </c>
    </row>
    <row r="408" s="2" customFormat="1" ht="21.75" customHeight="1">
      <c r="A408" s="38"/>
      <c r="B408" s="39"/>
      <c r="C408" s="210" t="s">
        <v>279</v>
      </c>
      <c r="D408" s="210" t="s">
        <v>130</v>
      </c>
      <c r="E408" s="211" t="s">
        <v>370</v>
      </c>
      <c r="F408" s="212" t="s">
        <v>371</v>
      </c>
      <c r="G408" s="213" t="s">
        <v>300</v>
      </c>
      <c r="H408" s="214">
        <v>12</v>
      </c>
      <c r="I408" s="215"/>
      <c r="J408" s="216">
        <f>ROUND(I408*H408,2)</f>
        <v>0</v>
      </c>
      <c r="K408" s="212" t="s">
        <v>1</v>
      </c>
      <c r="L408" s="44"/>
      <c r="M408" s="217" t="s">
        <v>1</v>
      </c>
      <c r="N408" s="218" t="s">
        <v>40</v>
      </c>
      <c r="O408" s="91"/>
      <c r="P408" s="219">
        <f>O408*H408</f>
        <v>0</v>
      </c>
      <c r="Q408" s="219">
        <v>0</v>
      </c>
      <c r="R408" s="219">
        <f>Q408*H408</f>
        <v>0</v>
      </c>
      <c r="S408" s="219">
        <v>0</v>
      </c>
      <c r="T408" s="220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1" t="s">
        <v>134</v>
      </c>
      <c r="AT408" s="221" t="s">
        <v>130</v>
      </c>
      <c r="AU408" s="221" t="s">
        <v>83</v>
      </c>
      <c r="AY408" s="17" t="s">
        <v>129</v>
      </c>
      <c r="BE408" s="222">
        <f>IF(N408="základní",J408,0)</f>
        <v>0</v>
      </c>
      <c r="BF408" s="222">
        <f>IF(N408="snížená",J408,0)</f>
        <v>0</v>
      </c>
      <c r="BG408" s="222">
        <f>IF(N408="zákl. přenesená",J408,0)</f>
        <v>0</v>
      </c>
      <c r="BH408" s="222">
        <f>IF(N408="sníž. přenesená",J408,0)</f>
        <v>0</v>
      </c>
      <c r="BI408" s="222">
        <f>IF(N408="nulová",J408,0)</f>
        <v>0</v>
      </c>
      <c r="BJ408" s="17" t="s">
        <v>83</v>
      </c>
      <c r="BK408" s="222">
        <f>ROUND(I408*H408,2)</f>
        <v>0</v>
      </c>
      <c r="BL408" s="17" t="s">
        <v>134</v>
      </c>
      <c r="BM408" s="221" t="s">
        <v>372</v>
      </c>
    </row>
    <row r="409" s="2" customFormat="1">
      <c r="A409" s="38"/>
      <c r="B409" s="39"/>
      <c r="C409" s="40"/>
      <c r="D409" s="223" t="s">
        <v>135</v>
      </c>
      <c r="E409" s="40"/>
      <c r="F409" s="224" t="s">
        <v>371</v>
      </c>
      <c r="G409" s="40"/>
      <c r="H409" s="40"/>
      <c r="I409" s="225"/>
      <c r="J409" s="40"/>
      <c r="K409" s="40"/>
      <c r="L409" s="44"/>
      <c r="M409" s="226"/>
      <c r="N409" s="227"/>
      <c r="O409" s="91"/>
      <c r="P409" s="91"/>
      <c r="Q409" s="91"/>
      <c r="R409" s="91"/>
      <c r="S409" s="91"/>
      <c r="T409" s="92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135</v>
      </c>
      <c r="AU409" s="17" t="s">
        <v>83</v>
      </c>
    </row>
    <row r="410" s="12" customFormat="1">
      <c r="A410" s="12"/>
      <c r="B410" s="228"/>
      <c r="C410" s="229"/>
      <c r="D410" s="223" t="s">
        <v>136</v>
      </c>
      <c r="E410" s="230" t="s">
        <v>1</v>
      </c>
      <c r="F410" s="231" t="s">
        <v>160</v>
      </c>
      <c r="G410" s="229"/>
      <c r="H410" s="232">
        <v>8</v>
      </c>
      <c r="I410" s="233"/>
      <c r="J410" s="229"/>
      <c r="K410" s="229"/>
      <c r="L410" s="234"/>
      <c r="M410" s="235"/>
      <c r="N410" s="236"/>
      <c r="O410" s="236"/>
      <c r="P410" s="236"/>
      <c r="Q410" s="236"/>
      <c r="R410" s="236"/>
      <c r="S410" s="236"/>
      <c r="T410" s="237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T410" s="238" t="s">
        <v>136</v>
      </c>
      <c r="AU410" s="238" t="s">
        <v>83</v>
      </c>
      <c r="AV410" s="12" t="s">
        <v>85</v>
      </c>
      <c r="AW410" s="12" t="s">
        <v>32</v>
      </c>
      <c r="AX410" s="12" t="s">
        <v>75</v>
      </c>
      <c r="AY410" s="238" t="s">
        <v>129</v>
      </c>
    </row>
    <row r="411" s="12" customFormat="1">
      <c r="A411" s="12"/>
      <c r="B411" s="228"/>
      <c r="C411" s="229"/>
      <c r="D411" s="223" t="s">
        <v>136</v>
      </c>
      <c r="E411" s="230" t="s">
        <v>1</v>
      </c>
      <c r="F411" s="231" t="s">
        <v>134</v>
      </c>
      <c r="G411" s="229"/>
      <c r="H411" s="232">
        <v>4</v>
      </c>
      <c r="I411" s="233"/>
      <c r="J411" s="229"/>
      <c r="K411" s="229"/>
      <c r="L411" s="234"/>
      <c r="M411" s="235"/>
      <c r="N411" s="236"/>
      <c r="O411" s="236"/>
      <c r="P411" s="236"/>
      <c r="Q411" s="236"/>
      <c r="R411" s="236"/>
      <c r="S411" s="236"/>
      <c r="T411" s="237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T411" s="238" t="s">
        <v>136</v>
      </c>
      <c r="AU411" s="238" t="s">
        <v>83</v>
      </c>
      <c r="AV411" s="12" t="s">
        <v>85</v>
      </c>
      <c r="AW411" s="12" t="s">
        <v>32</v>
      </c>
      <c r="AX411" s="12" t="s">
        <v>75</v>
      </c>
      <c r="AY411" s="238" t="s">
        <v>129</v>
      </c>
    </row>
    <row r="412" s="13" customFormat="1">
      <c r="A412" s="13"/>
      <c r="B412" s="239"/>
      <c r="C412" s="240"/>
      <c r="D412" s="223" t="s">
        <v>136</v>
      </c>
      <c r="E412" s="241" t="s">
        <v>1</v>
      </c>
      <c r="F412" s="242" t="s">
        <v>138</v>
      </c>
      <c r="G412" s="240"/>
      <c r="H412" s="243">
        <v>12</v>
      </c>
      <c r="I412" s="244"/>
      <c r="J412" s="240"/>
      <c r="K412" s="240"/>
      <c r="L412" s="245"/>
      <c r="M412" s="246"/>
      <c r="N412" s="247"/>
      <c r="O412" s="247"/>
      <c r="P412" s="247"/>
      <c r="Q412" s="247"/>
      <c r="R412" s="247"/>
      <c r="S412" s="247"/>
      <c r="T412" s="24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9" t="s">
        <v>136</v>
      </c>
      <c r="AU412" s="249" t="s">
        <v>83</v>
      </c>
      <c r="AV412" s="13" t="s">
        <v>134</v>
      </c>
      <c r="AW412" s="13" t="s">
        <v>32</v>
      </c>
      <c r="AX412" s="13" t="s">
        <v>83</v>
      </c>
      <c r="AY412" s="249" t="s">
        <v>129</v>
      </c>
    </row>
    <row r="413" s="2" customFormat="1" ht="16.5" customHeight="1">
      <c r="A413" s="38"/>
      <c r="B413" s="39"/>
      <c r="C413" s="210" t="s">
        <v>373</v>
      </c>
      <c r="D413" s="210" t="s">
        <v>130</v>
      </c>
      <c r="E413" s="211" t="s">
        <v>374</v>
      </c>
      <c r="F413" s="212" t="s">
        <v>375</v>
      </c>
      <c r="G413" s="213" t="s">
        <v>300</v>
      </c>
      <c r="H413" s="214">
        <v>2</v>
      </c>
      <c r="I413" s="215"/>
      <c r="J413" s="216">
        <f>ROUND(I413*H413,2)</f>
        <v>0</v>
      </c>
      <c r="K413" s="212" t="s">
        <v>1</v>
      </c>
      <c r="L413" s="44"/>
      <c r="M413" s="217" t="s">
        <v>1</v>
      </c>
      <c r="N413" s="218" t="s">
        <v>40</v>
      </c>
      <c r="O413" s="91"/>
      <c r="P413" s="219">
        <f>O413*H413</f>
        <v>0</v>
      </c>
      <c r="Q413" s="219">
        <v>0</v>
      </c>
      <c r="R413" s="219">
        <f>Q413*H413</f>
        <v>0</v>
      </c>
      <c r="S413" s="219">
        <v>0</v>
      </c>
      <c r="T413" s="220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1" t="s">
        <v>134</v>
      </c>
      <c r="AT413" s="221" t="s">
        <v>130</v>
      </c>
      <c r="AU413" s="221" t="s">
        <v>83</v>
      </c>
      <c r="AY413" s="17" t="s">
        <v>129</v>
      </c>
      <c r="BE413" s="222">
        <f>IF(N413="základní",J413,0)</f>
        <v>0</v>
      </c>
      <c r="BF413" s="222">
        <f>IF(N413="snížená",J413,0)</f>
        <v>0</v>
      </c>
      <c r="BG413" s="222">
        <f>IF(N413="zákl. přenesená",J413,0)</f>
        <v>0</v>
      </c>
      <c r="BH413" s="222">
        <f>IF(N413="sníž. přenesená",J413,0)</f>
        <v>0</v>
      </c>
      <c r="BI413" s="222">
        <f>IF(N413="nulová",J413,0)</f>
        <v>0</v>
      </c>
      <c r="BJ413" s="17" t="s">
        <v>83</v>
      </c>
      <c r="BK413" s="222">
        <f>ROUND(I413*H413,2)</f>
        <v>0</v>
      </c>
      <c r="BL413" s="17" t="s">
        <v>134</v>
      </c>
      <c r="BM413" s="221" t="s">
        <v>376</v>
      </c>
    </row>
    <row r="414" s="2" customFormat="1">
      <c r="A414" s="38"/>
      <c r="B414" s="39"/>
      <c r="C414" s="40"/>
      <c r="D414" s="223" t="s">
        <v>135</v>
      </c>
      <c r="E414" s="40"/>
      <c r="F414" s="224" t="s">
        <v>375</v>
      </c>
      <c r="G414" s="40"/>
      <c r="H414" s="40"/>
      <c r="I414" s="225"/>
      <c r="J414" s="40"/>
      <c r="K414" s="40"/>
      <c r="L414" s="44"/>
      <c r="M414" s="226"/>
      <c r="N414" s="227"/>
      <c r="O414" s="91"/>
      <c r="P414" s="91"/>
      <c r="Q414" s="91"/>
      <c r="R414" s="91"/>
      <c r="S414" s="91"/>
      <c r="T414" s="92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135</v>
      </c>
      <c r="AU414" s="17" t="s">
        <v>83</v>
      </c>
    </row>
    <row r="415" s="14" customFormat="1">
      <c r="A415" s="14"/>
      <c r="B415" s="250"/>
      <c r="C415" s="251"/>
      <c r="D415" s="223" t="s">
        <v>136</v>
      </c>
      <c r="E415" s="252" t="s">
        <v>1</v>
      </c>
      <c r="F415" s="253" t="s">
        <v>154</v>
      </c>
      <c r="G415" s="251"/>
      <c r="H415" s="252" t="s">
        <v>1</v>
      </c>
      <c r="I415" s="254"/>
      <c r="J415" s="251"/>
      <c r="K415" s="251"/>
      <c r="L415" s="255"/>
      <c r="M415" s="256"/>
      <c r="N415" s="257"/>
      <c r="O415" s="257"/>
      <c r="P415" s="257"/>
      <c r="Q415" s="257"/>
      <c r="R415" s="257"/>
      <c r="S415" s="257"/>
      <c r="T415" s="258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9" t="s">
        <v>136</v>
      </c>
      <c r="AU415" s="259" t="s">
        <v>83</v>
      </c>
      <c r="AV415" s="14" t="s">
        <v>83</v>
      </c>
      <c r="AW415" s="14" t="s">
        <v>32</v>
      </c>
      <c r="AX415" s="14" t="s">
        <v>75</v>
      </c>
      <c r="AY415" s="259" t="s">
        <v>129</v>
      </c>
    </row>
    <row r="416" s="12" customFormat="1">
      <c r="A416" s="12"/>
      <c r="B416" s="228"/>
      <c r="C416" s="229"/>
      <c r="D416" s="223" t="s">
        <v>136</v>
      </c>
      <c r="E416" s="230" t="s">
        <v>1</v>
      </c>
      <c r="F416" s="231" t="s">
        <v>85</v>
      </c>
      <c r="G416" s="229"/>
      <c r="H416" s="232">
        <v>2</v>
      </c>
      <c r="I416" s="233"/>
      <c r="J416" s="229"/>
      <c r="K416" s="229"/>
      <c r="L416" s="234"/>
      <c r="M416" s="235"/>
      <c r="N416" s="236"/>
      <c r="O416" s="236"/>
      <c r="P416" s="236"/>
      <c r="Q416" s="236"/>
      <c r="R416" s="236"/>
      <c r="S416" s="236"/>
      <c r="T416" s="237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T416" s="238" t="s">
        <v>136</v>
      </c>
      <c r="AU416" s="238" t="s">
        <v>83</v>
      </c>
      <c r="AV416" s="12" t="s">
        <v>85</v>
      </c>
      <c r="AW416" s="12" t="s">
        <v>32</v>
      </c>
      <c r="AX416" s="12" t="s">
        <v>75</v>
      </c>
      <c r="AY416" s="238" t="s">
        <v>129</v>
      </c>
    </row>
    <row r="417" s="13" customFormat="1">
      <c r="A417" s="13"/>
      <c r="B417" s="239"/>
      <c r="C417" s="240"/>
      <c r="D417" s="223" t="s">
        <v>136</v>
      </c>
      <c r="E417" s="241" t="s">
        <v>1</v>
      </c>
      <c r="F417" s="242" t="s">
        <v>138</v>
      </c>
      <c r="G417" s="240"/>
      <c r="H417" s="243">
        <v>2</v>
      </c>
      <c r="I417" s="244"/>
      <c r="J417" s="240"/>
      <c r="K417" s="240"/>
      <c r="L417" s="245"/>
      <c r="M417" s="246"/>
      <c r="N417" s="247"/>
      <c r="O417" s="247"/>
      <c r="P417" s="247"/>
      <c r="Q417" s="247"/>
      <c r="R417" s="247"/>
      <c r="S417" s="247"/>
      <c r="T417" s="24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9" t="s">
        <v>136</v>
      </c>
      <c r="AU417" s="249" t="s">
        <v>83</v>
      </c>
      <c r="AV417" s="13" t="s">
        <v>134</v>
      </c>
      <c r="AW417" s="13" t="s">
        <v>32</v>
      </c>
      <c r="AX417" s="13" t="s">
        <v>83</v>
      </c>
      <c r="AY417" s="249" t="s">
        <v>129</v>
      </c>
    </row>
    <row r="418" s="2" customFormat="1" ht="16.5" customHeight="1">
      <c r="A418" s="38"/>
      <c r="B418" s="39"/>
      <c r="C418" s="210" t="s">
        <v>285</v>
      </c>
      <c r="D418" s="210" t="s">
        <v>130</v>
      </c>
      <c r="E418" s="211" t="s">
        <v>377</v>
      </c>
      <c r="F418" s="212" t="s">
        <v>378</v>
      </c>
      <c r="G418" s="213" t="s">
        <v>300</v>
      </c>
      <c r="H418" s="214">
        <v>10</v>
      </c>
      <c r="I418" s="215"/>
      <c r="J418" s="216">
        <f>ROUND(I418*H418,2)</f>
        <v>0</v>
      </c>
      <c r="K418" s="212" t="s">
        <v>1</v>
      </c>
      <c r="L418" s="44"/>
      <c r="M418" s="217" t="s">
        <v>1</v>
      </c>
      <c r="N418" s="218" t="s">
        <v>40</v>
      </c>
      <c r="O418" s="91"/>
      <c r="P418" s="219">
        <f>O418*H418</f>
        <v>0</v>
      </c>
      <c r="Q418" s="219">
        <v>0</v>
      </c>
      <c r="R418" s="219">
        <f>Q418*H418</f>
        <v>0</v>
      </c>
      <c r="S418" s="219">
        <v>0</v>
      </c>
      <c r="T418" s="220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1" t="s">
        <v>134</v>
      </c>
      <c r="AT418" s="221" t="s">
        <v>130</v>
      </c>
      <c r="AU418" s="221" t="s">
        <v>83</v>
      </c>
      <c r="AY418" s="17" t="s">
        <v>129</v>
      </c>
      <c r="BE418" s="222">
        <f>IF(N418="základní",J418,0)</f>
        <v>0</v>
      </c>
      <c r="BF418" s="222">
        <f>IF(N418="snížená",J418,0)</f>
        <v>0</v>
      </c>
      <c r="BG418" s="222">
        <f>IF(N418="zákl. přenesená",J418,0)</f>
        <v>0</v>
      </c>
      <c r="BH418" s="222">
        <f>IF(N418="sníž. přenesená",J418,0)</f>
        <v>0</v>
      </c>
      <c r="BI418" s="222">
        <f>IF(N418="nulová",J418,0)</f>
        <v>0</v>
      </c>
      <c r="BJ418" s="17" t="s">
        <v>83</v>
      </c>
      <c r="BK418" s="222">
        <f>ROUND(I418*H418,2)</f>
        <v>0</v>
      </c>
      <c r="BL418" s="17" t="s">
        <v>134</v>
      </c>
      <c r="BM418" s="221" t="s">
        <v>379</v>
      </c>
    </row>
    <row r="419" s="2" customFormat="1">
      <c r="A419" s="38"/>
      <c r="B419" s="39"/>
      <c r="C419" s="40"/>
      <c r="D419" s="223" t="s">
        <v>135</v>
      </c>
      <c r="E419" s="40"/>
      <c r="F419" s="224" t="s">
        <v>378</v>
      </c>
      <c r="G419" s="40"/>
      <c r="H419" s="40"/>
      <c r="I419" s="225"/>
      <c r="J419" s="40"/>
      <c r="K419" s="40"/>
      <c r="L419" s="44"/>
      <c r="M419" s="226"/>
      <c r="N419" s="227"/>
      <c r="O419" s="91"/>
      <c r="P419" s="91"/>
      <c r="Q419" s="91"/>
      <c r="R419" s="91"/>
      <c r="S419" s="91"/>
      <c r="T419" s="92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135</v>
      </c>
      <c r="AU419" s="17" t="s">
        <v>83</v>
      </c>
    </row>
    <row r="420" s="12" customFormat="1">
      <c r="A420" s="12"/>
      <c r="B420" s="228"/>
      <c r="C420" s="229"/>
      <c r="D420" s="223" t="s">
        <v>136</v>
      </c>
      <c r="E420" s="230" t="s">
        <v>1</v>
      </c>
      <c r="F420" s="231" t="s">
        <v>147</v>
      </c>
      <c r="G420" s="229"/>
      <c r="H420" s="232">
        <v>6</v>
      </c>
      <c r="I420" s="233"/>
      <c r="J420" s="229"/>
      <c r="K420" s="229"/>
      <c r="L420" s="234"/>
      <c r="M420" s="235"/>
      <c r="N420" s="236"/>
      <c r="O420" s="236"/>
      <c r="P420" s="236"/>
      <c r="Q420" s="236"/>
      <c r="R420" s="236"/>
      <c r="S420" s="236"/>
      <c r="T420" s="237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T420" s="238" t="s">
        <v>136</v>
      </c>
      <c r="AU420" s="238" t="s">
        <v>83</v>
      </c>
      <c r="AV420" s="12" t="s">
        <v>85</v>
      </c>
      <c r="AW420" s="12" t="s">
        <v>32</v>
      </c>
      <c r="AX420" s="12" t="s">
        <v>75</v>
      </c>
      <c r="AY420" s="238" t="s">
        <v>129</v>
      </c>
    </row>
    <row r="421" s="12" customFormat="1">
      <c r="A421" s="12"/>
      <c r="B421" s="228"/>
      <c r="C421" s="229"/>
      <c r="D421" s="223" t="s">
        <v>136</v>
      </c>
      <c r="E421" s="230" t="s">
        <v>1</v>
      </c>
      <c r="F421" s="231" t="s">
        <v>134</v>
      </c>
      <c r="G421" s="229"/>
      <c r="H421" s="232">
        <v>4</v>
      </c>
      <c r="I421" s="233"/>
      <c r="J421" s="229"/>
      <c r="K421" s="229"/>
      <c r="L421" s="234"/>
      <c r="M421" s="235"/>
      <c r="N421" s="236"/>
      <c r="O421" s="236"/>
      <c r="P421" s="236"/>
      <c r="Q421" s="236"/>
      <c r="R421" s="236"/>
      <c r="S421" s="236"/>
      <c r="T421" s="237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T421" s="238" t="s">
        <v>136</v>
      </c>
      <c r="AU421" s="238" t="s">
        <v>83</v>
      </c>
      <c r="AV421" s="12" t="s">
        <v>85</v>
      </c>
      <c r="AW421" s="12" t="s">
        <v>32</v>
      </c>
      <c r="AX421" s="12" t="s">
        <v>75</v>
      </c>
      <c r="AY421" s="238" t="s">
        <v>129</v>
      </c>
    </row>
    <row r="422" s="13" customFormat="1">
      <c r="A422" s="13"/>
      <c r="B422" s="239"/>
      <c r="C422" s="240"/>
      <c r="D422" s="223" t="s">
        <v>136</v>
      </c>
      <c r="E422" s="241" t="s">
        <v>1</v>
      </c>
      <c r="F422" s="242" t="s">
        <v>138</v>
      </c>
      <c r="G422" s="240"/>
      <c r="H422" s="243">
        <v>10</v>
      </c>
      <c r="I422" s="244"/>
      <c r="J422" s="240"/>
      <c r="K422" s="240"/>
      <c r="L422" s="245"/>
      <c r="M422" s="246"/>
      <c r="N422" s="247"/>
      <c r="O422" s="247"/>
      <c r="P422" s="247"/>
      <c r="Q422" s="247"/>
      <c r="R422" s="247"/>
      <c r="S422" s="247"/>
      <c r="T422" s="24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9" t="s">
        <v>136</v>
      </c>
      <c r="AU422" s="249" t="s">
        <v>83</v>
      </c>
      <c r="AV422" s="13" t="s">
        <v>134</v>
      </c>
      <c r="AW422" s="13" t="s">
        <v>32</v>
      </c>
      <c r="AX422" s="13" t="s">
        <v>83</v>
      </c>
      <c r="AY422" s="249" t="s">
        <v>129</v>
      </c>
    </row>
    <row r="423" s="2" customFormat="1" ht="21.75" customHeight="1">
      <c r="A423" s="38"/>
      <c r="B423" s="39"/>
      <c r="C423" s="210" t="s">
        <v>380</v>
      </c>
      <c r="D423" s="210" t="s">
        <v>130</v>
      </c>
      <c r="E423" s="211" t="s">
        <v>381</v>
      </c>
      <c r="F423" s="212" t="s">
        <v>382</v>
      </c>
      <c r="G423" s="213" t="s">
        <v>146</v>
      </c>
      <c r="H423" s="214">
        <v>0.76800000000000002</v>
      </c>
      <c r="I423" s="215"/>
      <c r="J423" s="216">
        <f>ROUND(I423*H423,2)</f>
        <v>0</v>
      </c>
      <c r="K423" s="212" t="s">
        <v>1</v>
      </c>
      <c r="L423" s="44"/>
      <c r="M423" s="217" t="s">
        <v>1</v>
      </c>
      <c r="N423" s="218" t="s">
        <v>40</v>
      </c>
      <c r="O423" s="91"/>
      <c r="P423" s="219">
        <f>O423*H423</f>
        <v>0</v>
      </c>
      <c r="Q423" s="219">
        <v>0</v>
      </c>
      <c r="R423" s="219">
        <f>Q423*H423</f>
        <v>0</v>
      </c>
      <c r="S423" s="219">
        <v>0</v>
      </c>
      <c r="T423" s="220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1" t="s">
        <v>134</v>
      </c>
      <c r="AT423" s="221" t="s">
        <v>130</v>
      </c>
      <c r="AU423" s="221" t="s">
        <v>83</v>
      </c>
      <c r="AY423" s="17" t="s">
        <v>129</v>
      </c>
      <c r="BE423" s="222">
        <f>IF(N423="základní",J423,0)</f>
        <v>0</v>
      </c>
      <c r="BF423" s="222">
        <f>IF(N423="snížená",J423,0)</f>
        <v>0</v>
      </c>
      <c r="BG423" s="222">
        <f>IF(N423="zákl. přenesená",J423,0)</f>
        <v>0</v>
      </c>
      <c r="BH423" s="222">
        <f>IF(N423="sníž. přenesená",J423,0)</f>
        <v>0</v>
      </c>
      <c r="BI423" s="222">
        <f>IF(N423="nulová",J423,0)</f>
        <v>0</v>
      </c>
      <c r="BJ423" s="17" t="s">
        <v>83</v>
      </c>
      <c r="BK423" s="222">
        <f>ROUND(I423*H423,2)</f>
        <v>0</v>
      </c>
      <c r="BL423" s="17" t="s">
        <v>134</v>
      </c>
      <c r="BM423" s="221" t="s">
        <v>383</v>
      </c>
    </row>
    <row r="424" s="2" customFormat="1">
      <c r="A424" s="38"/>
      <c r="B424" s="39"/>
      <c r="C424" s="40"/>
      <c r="D424" s="223" t="s">
        <v>135</v>
      </c>
      <c r="E424" s="40"/>
      <c r="F424" s="224" t="s">
        <v>384</v>
      </c>
      <c r="G424" s="40"/>
      <c r="H424" s="40"/>
      <c r="I424" s="225"/>
      <c r="J424" s="40"/>
      <c r="K424" s="40"/>
      <c r="L424" s="44"/>
      <c r="M424" s="226"/>
      <c r="N424" s="227"/>
      <c r="O424" s="91"/>
      <c r="P424" s="91"/>
      <c r="Q424" s="91"/>
      <c r="R424" s="91"/>
      <c r="S424" s="91"/>
      <c r="T424" s="92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135</v>
      </c>
      <c r="AU424" s="17" t="s">
        <v>83</v>
      </c>
    </row>
    <row r="425" s="14" customFormat="1">
      <c r="A425" s="14"/>
      <c r="B425" s="250"/>
      <c r="C425" s="251"/>
      <c r="D425" s="223" t="s">
        <v>136</v>
      </c>
      <c r="E425" s="252" t="s">
        <v>1</v>
      </c>
      <c r="F425" s="253" t="s">
        <v>168</v>
      </c>
      <c r="G425" s="251"/>
      <c r="H425" s="252" t="s">
        <v>1</v>
      </c>
      <c r="I425" s="254"/>
      <c r="J425" s="251"/>
      <c r="K425" s="251"/>
      <c r="L425" s="255"/>
      <c r="M425" s="256"/>
      <c r="N425" s="257"/>
      <c r="O425" s="257"/>
      <c r="P425" s="257"/>
      <c r="Q425" s="257"/>
      <c r="R425" s="257"/>
      <c r="S425" s="257"/>
      <c r="T425" s="258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9" t="s">
        <v>136</v>
      </c>
      <c r="AU425" s="259" t="s">
        <v>83</v>
      </c>
      <c r="AV425" s="14" t="s">
        <v>83</v>
      </c>
      <c r="AW425" s="14" t="s">
        <v>32</v>
      </c>
      <c r="AX425" s="14" t="s">
        <v>75</v>
      </c>
      <c r="AY425" s="259" t="s">
        <v>129</v>
      </c>
    </row>
    <row r="426" s="12" customFormat="1">
      <c r="A426" s="12"/>
      <c r="B426" s="228"/>
      <c r="C426" s="229"/>
      <c r="D426" s="223" t="s">
        <v>136</v>
      </c>
      <c r="E426" s="230" t="s">
        <v>1</v>
      </c>
      <c r="F426" s="231" t="s">
        <v>385</v>
      </c>
      <c r="G426" s="229"/>
      <c r="H426" s="232">
        <v>0.76800000000000002</v>
      </c>
      <c r="I426" s="233"/>
      <c r="J426" s="229"/>
      <c r="K426" s="229"/>
      <c r="L426" s="234"/>
      <c r="M426" s="235"/>
      <c r="N426" s="236"/>
      <c r="O426" s="236"/>
      <c r="P426" s="236"/>
      <c r="Q426" s="236"/>
      <c r="R426" s="236"/>
      <c r="S426" s="236"/>
      <c r="T426" s="237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T426" s="238" t="s">
        <v>136</v>
      </c>
      <c r="AU426" s="238" t="s">
        <v>83</v>
      </c>
      <c r="AV426" s="12" t="s">
        <v>85</v>
      </c>
      <c r="AW426" s="12" t="s">
        <v>32</v>
      </c>
      <c r="AX426" s="12" t="s">
        <v>75</v>
      </c>
      <c r="AY426" s="238" t="s">
        <v>129</v>
      </c>
    </row>
    <row r="427" s="13" customFormat="1">
      <c r="A427" s="13"/>
      <c r="B427" s="239"/>
      <c r="C427" s="240"/>
      <c r="D427" s="223" t="s">
        <v>136</v>
      </c>
      <c r="E427" s="241" t="s">
        <v>1</v>
      </c>
      <c r="F427" s="242" t="s">
        <v>138</v>
      </c>
      <c r="G427" s="240"/>
      <c r="H427" s="243">
        <v>0.76800000000000002</v>
      </c>
      <c r="I427" s="244"/>
      <c r="J427" s="240"/>
      <c r="K427" s="240"/>
      <c r="L427" s="245"/>
      <c r="M427" s="246"/>
      <c r="N427" s="247"/>
      <c r="O427" s="247"/>
      <c r="P427" s="247"/>
      <c r="Q427" s="247"/>
      <c r="R427" s="247"/>
      <c r="S427" s="247"/>
      <c r="T427" s="24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9" t="s">
        <v>136</v>
      </c>
      <c r="AU427" s="249" t="s">
        <v>83</v>
      </c>
      <c r="AV427" s="13" t="s">
        <v>134</v>
      </c>
      <c r="AW427" s="13" t="s">
        <v>32</v>
      </c>
      <c r="AX427" s="13" t="s">
        <v>83</v>
      </c>
      <c r="AY427" s="249" t="s">
        <v>129</v>
      </c>
    </row>
    <row r="428" s="2" customFormat="1" ht="21.75" customHeight="1">
      <c r="A428" s="38"/>
      <c r="B428" s="39"/>
      <c r="C428" s="210" t="s">
        <v>290</v>
      </c>
      <c r="D428" s="210" t="s">
        <v>130</v>
      </c>
      <c r="E428" s="211" t="s">
        <v>386</v>
      </c>
      <c r="F428" s="212" t="s">
        <v>387</v>
      </c>
      <c r="G428" s="213" t="s">
        <v>146</v>
      </c>
      <c r="H428" s="214">
        <v>1.1339999999999999</v>
      </c>
      <c r="I428" s="215"/>
      <c r="J428" s="216">
        <f>ROUND(I428*H428,2)</f>
        <v>0</v>
      </c>
      <c r="K428" s="212" t="s">
        <v>1</v>
      </c>
      <c r="L428" s="44"/>
      <c r="M428" s="217" t="s">
        <v>1</v>
      </c>
      <c r="N428" s="218" t="s">
        <v>40</v>
      </c>
      <c r="O428" s="91"/>
      <c r="P428" s="219">
        <f>O428*H428</f>
        <v>0</v>
      </c>
      <c r="Q428" s="219">
        <v>0</v>
      </c>
      <c r="R428" s="219">
        <f>Q428*H428</f>
        <v>0</v>
      </c>
      <c r="S428" s="219">
        <v>0</v>
      </c>
      <c r="T428" s="220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1" t="s">
        <v>134</v>
      </c>
      <c r="AT428" s="221" t="s">
        <v>130</v>
      </c>
      <c r="AU428" s="221" t="s">
        <v>83</v>
      </c>
      <c r="AY428" s="17" t="s">
        <v>129</v>
      </c>
      <c r="BE428" s="222">
        <f>IF(N428="základní",J428,0)</f>
        <v>0</v>
      </c>
      <c r="BF428" s="222">
        <f>IF(N428="snížená",J428,0)</f>
        <v>0</v>
      </c>
      <c r="BG428" s="222">
        <f>IF(N428="zákl. přenesená",J428,0)</f>
        <v>0</v>
      </c>
      <c r="BH428" s="222">
        <f>IF(N428="sníž. přenesená",J428,0)</f>
        <v>0</v>
      </c>
      <c r="BI428" s="222">
        <f>IF(N428="nulová",J428,0)</f>
        <v>0</v>
      </c>
      <c r="BJ428" s="17" t="s">
        <v>83</v>
      </c>
      <c r="BK428" s="222">
        <f>ROUND(I428*H428,2)</f>
        <v>0</v>
      </c>
      <c r="BL428" s="17" t="s">
        <v>134</v>
      </c>
      <c r="BM428" s="221" t="s">
        <v>388</v>
      </c>
    </row>
    <row r="429" s="2" customFormat="1">
      <c r="A429" s="38"/>
      <c r="B429" s="39"/>
      <c r="C429" s="40"/>
      <c r="D429" s="223" t="s">
        <v>135</v>
      </c>
      <c r="E429" s="40"/>
      <c r="F429" s="224" t="s">
        <v>387</v>
      </c>
      <c r="G429" s="40"/>
      <c r="H429" s="40"/>
      <c r="I429" s="225"/>
      <c r="J429" s="40"/>
      <c r="K429" s="40"/>
      <c r="L429" s="44"/>
      <c r="M429" s="226"/>
      <c r="N429" s="227"/>
      <c r="O429" s="91"/>
      <c r="P429" s="91"/>
      <c r="Q429" s="91"/>
      <c r="R429" s="91"/>
      <c r="S429" s="91"/>
      <c r="T429" s="92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135</v>
      </c>
      <c r="AU429" s="17" t="s">
        <v>83</v>
      </c>
    </row>
    <row r="430" s="12" customFormat="1">
      <c r="A430" s="12"/>
      <c r="B430" s="228"/>
      <c r="C430" s="229"/>
      <c r="D430" s="223" t="s">
        <v>136</v>
      </c>
      <c r="E430" s="230" t="s">
        <v>1</v>
      </c>
      <c r="F430" s="231" t="s">
        <v>389</v>
      </c>
      <c r="G430" s="229"/>
      <c r="H430" s="232">
        <v>1.232</v>
      </c>
      <c r="I430" s="233"/>
      <c r="J430" s="229"/>
      <c r="K430" s="229"/>
      <c r="L430" s="234"/>
      <c r="M430" s="235"/>
      <c r="N430" s="236"/>
      <c r="O430" s="236"/>
      <c r="P430" s="236"/>
      <c r="Q430" s="236"/>
      <c r="R430" s="236"/>
      <c r="S430" s="236"/>
      <c r="T430" s="237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T430" s="238" t="s">
        <v>136</v>
      </c>
      <c r="AU430" s="238" t="s">
        <v>83</v>
      </c>
      <c r="AV430" s="12" t="s">
        <v>85</v>
      </c>
      <c r="AW430" s="12" t="s">
        <v>32</v>
      </c>
      <c r="AX430" s="12" t="s">
        <v>75</v>
      </c>
      <c r="AY430" s="238" t="s">
        <v>129</v>
      </c>
    </row>
    <row r="431" s="12" customFormat="1">
      <c r="A431" s="12"/>
      <c r="B431" s="228"/>
      <c r="C431" s="229"/>
      <c r="D431" s="223" t="s">
        <v>136</v>
      </c>
      <c r="E431" s="230" t="s">
        <v>1</v>
      </c>
      <c r="F431" s="231" t="s">
        <v>390</v>
      </c>
      <c r="G431" s="229"/>
      <c r="H431" s="232">
        <v>-0.098000000000000004</v>
      </c>
      <c r="I431" s="233"/>
      <c r="J431" s="229"/>
      <c r="K431" s="229"/>
      <c r="L431" s="234"/>
      <c r="M431" s="235"/>
      <c r="N431" s="236"/>
      <c r="O431" s="236"/>
      <c r="P431" s="236"/>
      <c r="Q431" s="236"/>
      <c r="R431" s="236"/>
      <c r="S431" s="236"/>
      <c r="T431" s="237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T431" s="238" t="s">
        <v>136</v>
      </c>
      <c r="AU431" s="238" t="s">
        <v>83</v>
      </c>
      <c r="AV431" s="12" t="s">
        <v>85</v>
      </c>
      <c r="AW431" s="12" t="s">
        <v>32</v>
      </c>
      <c r="AX431" s="12" t="s">
        <v>75</v>
      </c>
      <c r="AY431" s="238" t="s">
        <v>129</v>
      </c>
    </row>
    <row r="432" s="13" customFormat="1">
      <c r="A432" s="13"/>
      <c r="B432" s="239"/>
      <c r="C432" s="240"/>
      <c r="D432" s="223" t="s">
        <v>136</v>
      </c>
      <c r="E432" s="241" t="s">
        <v>1</v>
      </c>
      <c r="F432" s="242" t="s">
        <v>138</v>
      </c>
      <c r="G432" s="240"/>
      <c r="H432" s="243">
        <v>1.1339999999999999</v>
      </c>
      <c r="I432" s="244"/>
      <c r="J432" s="240"/>
      <c r="K432" s="240"/>
      <c r="L432" s="245"/>
      <c r="M432" s="246"/>
      <c r="N432" s="247"/>
      <c r="O432" s="247"/>
      <c r="P432" s="247"/>
      <c r="Q432" s="247"/>
      <c r="R432" s="247"/>
      <c r="S432" s="247"/>
      <c r="T432" s="248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9" t="s">
        <v>136</v>
      </c>
      <c r="AU432" s="249" t="s">
        <v>83</v>
      </c>
      <c r="AV432" s="13" t="s">
        <v>134</v>
      </c>
      <c r="AW432" s="13" t="s">
        <v>32</v>
      </c>
      <c r="AX432" s="13" t="s">
        <v>83</v>
      </c>
      <c r="AY432" s="249" t="s">
        <v>129</v>
      </c>
    </row>
    <row r="433" s="2" customFormat="1" ht="16.5" customHeight="1">
      <c r="A433" s="38"/>
      <c r="B433" s="39"/>
      <c r="C433" s="210" t="s">
        <v>391</v>
      </c>
      <c r="D433" s="210" t="s">
        <v>130</v>
      </c>
      <c r="E433" s="211" t="s">
        <v>392</v>
      </c>
      <c r="F433" s="212" t="s">
        <v>393</v>
      </c>
      <c r="G433" s="213" t="s">
        <v>146</v>
      </c>
      <c r="H433" s="214">
        <v>0.44</v>
      </c>
      <c r="I433" s="215"/>
      <c r="J433" s="216">
        <f>ROUND(I433*H433,2)</f>
        <v>0</v>
      </c>
      <c r="K433" s="212" t="s">
        <v>1</v>
      </c>
      <c r="L433" s="44"/>
      <c r="M433" s="217" t="s">
        <v>1</v>
      </c>
      <c r="N433" s="218" t="s">
        <v>40</v>
      </c>
      <c r="O433" s="91"/>
      <c r="P433" s="219">
        <f>O433*H433</f>
        <v>0</v>
      </c>
      <c r="Q433" s="219">
        <v>0</v>
      </c>
      <c r="R433" s="219">
        <f>Q433*H433</f>
        <v>0</v>
      </c>
      <c r="S433" s="219">
        <v>0</v>
      </c>
      <c r="T433" s="220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21" t="s">
        <v>134</v>
      </c>
      <c r="AT433" s="221" t="s">
        <v>130</v>
      </c>
      <c r="AU433" s="221" t="s">
        <v>83</v>
      </c>
      <c r="AY433" s="17" t="s">
        <v>129</v>
      </c>
      <c r="BE433" s="222">
        <f>IF(N433="základní",J433,0)</f>
        <v>0</v>
      </c>
      <c r="BF433" s="222">
        <f>IF(N433="snížená",J433,0)</f>
        <v>0</v>
      </c>
      <c r="BG433" s="222">
        <f>IF(N433="zákl. přenesená",J433,0)</f>
        <v>0</v>
      </c>
      <c r="BH433" s="222">
        <f>IF(N433="sníž. přenesená",J433,0)</f>
        <v>0</v>
      </c>
      <c r="BI433" s="222">
        <f>IF(N433="nulová",J433,0)</f>
        <v>0</v>
      </c>
      <c r="BJ433" s="17" t="s">
        <v>83</v>
      </c>
      <c r="BK433" s="222">
        <f>ROUND(I433*H433,2)</f>
        <v>0</v>
      </c>
      <c r="BL433" s="17" t="s">
        <v>134</v>
      </c>
      <c r="BM433" s="221" t="s">
        <v>394</v>
      </c>
    </row>
    <row r="434" s="2" customFormat="1">
      <c r="A434" s="38"/>
      <c r="B434" s="39"/>
      <c r="C434" s="40"/>
      <c r="D434" s="223" t="s">
        <v>135</v>
      </c>
      <c r="E434" s="40"/>
      <c r="F434" s="224" t="s">
        <v>393</v>
      </c>
      <c r="G434" s="40"/>
      <c r="H434" s="40"/>
      <c r="I434" s="225"/>
      <c r="J434" s="40"/>
      <c r="K434" s="40"/>
      <c r="L434" s="44"/>
      <c r="M434" s="226"/>
      <c r="N434" s="227"/>
      <c r="O434" s="91"/>
      <c r="P434" s="91"/>
      <c r="Q434" s="91"/>
      <c r="R434" s="91"/>
      <c r="S434" s="91"/>
      <c r="T434" s="92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135</v>
      </c>
      <c r="AU434" s="17" t="s">
        <v>83</v>
      </c>
    </row>
    <row r="435" s="12" customFormat="1">
      <c r="A435" s="12"/>
      <c r="B435" s="228"/>
      <c r="C435" s="229"/>
      <c r="D435" s="223" t="s">
        <v>136</v>
      </c>
      <c r="E435" s="230" t="s">
        <v>1</v>
      </c>
      <c r="F435" s="231" t="s">
        <v>395</v>
      </c>
      <c r="G435" s="229"/>
      <c r="H435" s="232">
        <v>0.44</v>
      </c>
      <c r="I435" s="233"/>
      <c r="J435" s="229"/>
      <c r="K435" s="229"/>
      <c r="L435" s="234"/>
      <c r="M435" s="235"/>
      <c r="N435" s="236"/>
      <c r="O435" s="236"/>
      <c r="P435" s="236"/>
      <c r="Q435" s="236"/>
      <c r="R435" s="236"/>
      <c r="S435" s="236"/>
      <c r="T435" s="237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T435" s="238" t="s">
        <v>136</v>
      </c>
      <c r="AU435" s="238" t="s">
        <v>83</v>
      </c>
      <c r="AV435" s="12" t="s">
        <v>85</v>
      </c>
      <c r="AW435" s="12" t="s">
        <v>32</v>
      </c>
      <c r="AX435" s="12" t="s">
        <v>75</v>
      </c>
      <c r="AY435" s="238" t="s">
        <v>129</v>
      </c>
    </row>
    <row r="436" s="13" customFormat="1">
      <c r="A436" s="13"/>
      <c r="B436" s="239"/>
      <c r="C436" s="240"/>
      <c r="D436" s="223" t="s">
        <v>136</v>
      </c>
      <c r="E436" s="241" t="s">
        <v>1</v>
      </c>
      <c r="F436" s="242" t="s">
        <v>138</v>
      </c>
      <c r="G436" s="240"/>
      <c r="H436" s="243">
        <v>0.44</v>
      </c>
      <c r="I436" s="244"/>
      <c r="J436" s="240"/>
      <c r="K436" s="240"/>
      <c r="L436" s="245"/>
      <c r="M436" s="246"/>
      <c r="N436" s="247"/>
      <c r="O436" s="247"/>
      <c r="P436" s="247"/>
      <c r="Q436" s="247"/>
      <c r="R436" s="247"/>
      <c r="S436" s="247"/>
      <c r="T436" s="248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9" t="s">
        <v>136</v>
      </c>
      <c r="AU436" s="249" t="s">
        <v>83</v>
      </c>
      <c r="AV436" s="13" t="s">
        <v>134</v>
      </c>
      <c r="AW436" s="13" t="s">
        <v>32</v>
      </c>
      <c r="AX436" s="13" t="s">
        <v>83</v>
      </c>
      <c r="AY436" s="249" t="s">
        <v>129</v>
      </c>
    </row>
    <row r="437" s="2" customFormat="1" ht="16.5" customHeight="1">
      <c r="A437" s="38"/>
      <c r="B437" s="39"/>
      <c r="C437" s="210" t="s">
        <v>295</v>
      </c>
      <c r="D437" s="210" t="s">
        <v>130</v>
      </c>
      <c r="E437" s="211" t="s">
        <v>396</v>
      </c>
      <c r="F437" s="212" t="s">
        <v>397</v>
      </c>
      <c r="G437" s="213" t="s">
        <v>179</v>
      </c>
      <c r="H437" s="214">
        <v>12.468</v>
      </c>
      <c r="I437" s="215"/>
      <c r="J437" s="216">
        <f>ROUND(I437*H437,2)</f>
        <v>0</v>
      </c>
      <c r="K437" s="212" t="s">
        <v>1</v>
      </c>
      <c r="L437" s="44"/>
      <c r="M437" s="217" t="s">
        <v>1</v>
      </c>
      <c r="N437" s="218" t="s">
        <v>40</v>
      </c>
      <c r="O437" s="91"/>
      <c r="P437" s="219">
        <f>O437*H437</f>
        <v>0</v>
      </c>
      <c r="Q437" s="219">
        <v>0</v>
      </c>
      <c r="R437" s="219">
        <f>Q437*H437</f>
        <v>0</v>
      </c>
      <c r="S437" s="219">
        <v>0</v>
      </c>
      <c r="T437" s="220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21" t="s">
        <v>134</v>
      </c>
      <c r="AT437" s="221" t="s">
        <v>130</v>
      </c>
      <c r="AU437" s="221" t="s">
        <v>83</v>
      </c>
      <c r="AY437" s="17" t="s">
        <v>129</v>
      </c>
      <c r="BE437" s="222">
        <f>IF(N437="základní",J437,0)</f>
        <v>0</v>
      </c>
      <c r="BF437" s="222">
        <f>IF(N437="snížená",J437,0)</f>
        <v>0</v>
      </c>
      <c r="BG437" s="222">
        <f>IF(N437="zákl. přenesená",J437,0)</f>
        <v>0</v>
      </c>
      <c r="BH437" s="222">
        <f>IF(N437="sníž. přenesená",J437,0)</f>
        <v>0</v>
      </c>
      <c r="BI437" s="222">
        <f>IF(N437="nulová",J437,0)</f>
        <v>0</v>
      </c>
      <c r="BJ437" s="17" t="s">
        <v>83</v>
      </c>
      <c r="BK437" s="222">
        <f>ROUND(I437*H437,2)</f>
        <v>0</v>
      </c>
      <c r="BL437" s="17" t="s">
        <v>134</v>
      </c>
      <c r="BM437" s="221" t="s">
        <v>398</v>
      </c>
    </row>
    <row r="438" s="2" customFormat="1">
      <c r="A438" s="38"/>
      <c r="B438" s="39"/>
      <c r="C438" s="40"/>
      <c r="D438" s="223" t="s">
        <v>135</v>
      </c>
      <c r="E438" s="40"/>
      <c r="F438" s="224" t="s">
        <v>397</v>
      </c>
      <c r="G438" s="40"/>
      <c r="H438" s="40"/>
      <c r="I438" s="225"/>
      <c r="J438" s="40"/>
      <c r="K438" s="40"/>
      <c r="L438" s="44"/>
      <c r="M438" s="226"/>
      <c r="N438" s="227"/>
      <c r="O438" s="91"/>
      <c r="P438" s="91"/>
      <c r="Q438" s="91"/>
      <c r="R438" s="91"/>
      <c r="S438" s="91"/>
      <c r="T438" s="92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135</v>
      </c>
      <c r="AU438" s="17" t="s">
        <v>83</v>
      </c>
    </row>
    <row r="439" s="14" customFormat="1">
      <c r="A439" s="14"/>
      <c r="B439" s="250"/>
      <c r="C439" s="251"/>
      <c r="D439" s="223" t="s">
        <v>136</v>
      </c>
      <c r="E439" s="252" t="s">
        <v>1</v>
      </c>
      <c r="F439" s="253" t="s">
        <v>168</v>
      </c>
      <c r="G439" s="251"/>
      <c r="H439" s="252" t="s">
        <v>1</v>
      </c>
      <c r="I439" s="254"/>
      <c r="J439" s="251"/>
      <c r="K439" s="251"/>
      <c r="L439" s="255"/>
      <c r="M439" s="256"/>
      <c r="N439" s="257"/>
      <c r="O439" s="257"/>
      <c r="P439" s="257"/>
      <c r="Q439" s="257"/>
      <c r="R439" s="257"/>
      <c r="S439" s="257"/>
      <c r="T439" s="258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9" t="s">
        <v>136</v>
      </c>
      <c r="AU439" s="259" t="s">
        <v>83</v>
      </c>
      <c r="AV439" s="14" t="s">
        <v>83</v>
      </c>
      <c r="AW439" s="14" t="s">
        <v>32</v>
      </c>
      <c r="AX439" s="14" t="s">
        <v>75</v>
      </c>
      <c r="AY439" s="259" t="s">
        <v>129</v>
      </c>
    </row>
    <row r="440" s="12" customFormat="1">
      <c r="A440" s="12"/>
      <c r="B440" s="228"/>
      <c r="C440" s="229"/>
      <c r="D440" s="223" t="s">
        <v>136</v>
      </c>
      <c r="E440" s="230" t="s">
        <v>1</v>
      </c>
      <c r="F440" s="231" t="s">
        <v>399</v>
      </c>
      <c r="G440" s="229"/>
      <c r="H440" s="232">
        <v>12.960000000000001</v>
      </c>
      <c r="I440" s="233"/>
      <c r="J440" s="229"/>
      <c r="K440" s="229"/>
      <c r="L440" s="234"/>
      <c r="M440" s="235"/>
      <c r="N440" s="236"/>
      <c r="O440" s="236"/>
      <c r="P440" s="236"/>
      <c r="Q440" s="236"/>
      <c r="R440" s="236"/>
      <c r="S440" s="236"/>
      <c r="T440" s="237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T440" s="238" t="s">
        <v>136</v>
      </c>
      <c r="AU440" s="238" t="s">
        <v>83</v>
      </c>
      <c r="AV440" s="12" t="s">
        <v>85</v>
      </c>
      <c r="AW440" s="12" t="s">
        <v>32</v>
      </c>
      <c r="AX440" s="12" t="s">
        <v>75</v>
      </c>
      <c r="AY440" s="238" t="s">
        <v>129</v>
      </c>
    </row>
    <row r="441" s="12" customFormat="1">
      <c r="A441" s="12"/>
      <c r="B441" s="228"/>
      <c r="C441" s="229"/>
      <c r="D441" s="223" t="s">
        <v>136</v>
      </c>
      <c r="E441" s="230" t="s">
        <v>1</v>
      </c>
      <c r="F441" s="231" t="s">
        <v>400</v>
      </c>
      <c r="G441" s="229"/>
      <c r="H441" s="232">
        <v>-0.49199999999999999</v>
      </c>
      <c r="I441" s="233"/>
      <c r="J441" s="229"/>
      <c r="K441" s="229"/>
      <c r="L441" s="234"/>
      <c r="M441" s="235"/>
      <c r="N441" s="236"/>
      <c r="O441" s="236"/>
      <c r="P441" s="236"/>
      <c r="Q441" s="236"/>
      <c r="R441" s="236"/>
      <c r="S441" s="236"/>
      <c r="T441" s="237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T441" s="238" t="s">
        <v>136</v>
      </c>
      <c r="AU441" s="238" t="s">
        <v>83</v>
      </c>
      <c r="AV441" s="12" t="s">
        <v>85</v>
      </c>
      <c r="AW441" s="12" t="s">
        <v>32</v>
      </c>
      <c r="AX441" s="12" t="s">
        <v>75</v>
      </c>
      <c r="AY441" s="238" t="s">
        <v>129</v>
      </c>
    </row>
    <row r="442" s="13" customFormat="1">
      <c r="A442" s="13"/>
      <c r="B442" s="239"/>
      <c r="C442" s="240"/>
      <c r="D442" s="223" t="s">
        <v>136</v>
      </c>
      <c r="E442" s="241" t="s">
        <v>1</v>
      </c>
      <c r="F442" s="242" t="s">
        <v>138</v>
      </c>
      <c r="G442" s="240"/>
      <c r="H442" s="243">
        <v>12.468</v>
      </c>
      <c r="I442" s="244"/>
      <c r="J442" s="240"/>
      <c r="K442" s="240"/>
      <c r="L442" s="245"/>
      <c r="M442" s="246"/>
      <c r="N442" s="247"/>
      <c r="O442" s="247"/>
      <c r="P442" s="247"/>
      <c r="Q442" s="247"/>
      <c r="R442" s="247"/>
      <c r="S442" s="247"/>
      <c r="T442" s="24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9" t="s">
        <v>136</v>
      </c>
      <c r="AU442" s="249" t="s">
        <v>83</v>
      </c>
      <c r="AV442" s="13" t="s">
        <v>134</v>
      </c>
      <c r="AW442" s="13" t="s">
        <v>32</v>
      </c>
      <c r="AX442" s="13" t="s">
        <v>83</v>
      </c>
      <c r="AY442" s="249" t="s">
        <v>129</v>
      </c>
    </row>
    <row r="443" s="2" customFormat="1" ht="16.5" customHeight="1">
      <c r="A443" s="38"/>
      <c r="B443" s="39"/>
      <c r="C443" s="210" t="s">
        <v>401</v>
      </c>
      <c r="D443" s="210" t="s">
        <v>130</v>
      </c>
      <c r="E443" s="211" t="s">
        <v>402</v>
      </c>
      <c r="F443" s="212" t="s">
        <v>403</v>
      </c>
      <c r="G443" s="213" t="s">
        <v>300</v>
      </c>
      <c r="H443" s="214">
        <v>24</v>
      </c>
      <c r="I443" s="215"/>
      <c r="J443" s="216">
        <f>ROUND(I443*H443,2)</f>
        <v>0</v>
      </c>
      <c r="K443" s="212" t="s">
        <v>1</v>
      </c>
      <c r="L443" s="44"/>
      <c r="M443" s="217" t="s">
        <v>1</v>
      </c>
      <c r="N443" s="218" t="s">
        <v>40</v>
      </c>
      <c r="O443" s="91"/>
      <c r="P443" s="219">
        <f>O443*H443</f>
        <v>0</v>
      </c>
      <c r="Q443" s="219">
        <v>0</v>
      </c>
      <c r="R443" s="219">
        <f>Q443*H443</f>
        <v>0</v>
      </c>
      <c r="S443" s="219">
        <v>0</v>
      </c>
      <c r="T443" s="220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21" t="s">
        <v>134</v>
      </c>
      <c r="AT443" s="221" t="s">
        <v>130</v>
      </c>
      <c r="AU443" s="221" t="s">
        <v>83</v>
      </c>
      <c r="AY443" s="17" t="s">
        <v>129</v>
      </c>
      <c r="BE443" s="222">
        <f>IF(N443="základní",J443,0)</f>
        <v>0</v>
      </c>
      <c r="BF443" s="222">
        <f>IF(N443="snížená",J443,0)</f>
        <v>0</v>
      </c>
      <c r="BG443" s="222">
        <f>IF(N443="zákl. přenesená",J443,0)</f>
        <v>0</v>
      </c>
      <c r="BH443" s="222">
        <f>IF(N443="sníž. přenesená",J443,0)</f>
        <v>0</v>
      </c>
      <c r="BI443" s="222">
        <f>IF(N443="nulová",J443,0)</f>
        <v>0</v>
      </c>
      <c r="BJ443" s="17" t="s">
        <v>83</v>
      </c>
      <c r="BK443" s="222">
        <f>ROUND(I443*H443,2)</f>
        <v>0</v>
      </c>
      <c r="BL443" s="17" t="s">
        <v>134</v>
      </c>
      <c r="BM443" s="221" t="s">
        <v>404</v>
      </c>
    </row>
    <row r="444" s="2" customFormat="1">
      <c r="A444" s="38"/>
      <c r="B444" s="39"/>
      <c r="C444" s="40"/>
      <c r="D444" s="223" t="s">
        <v>135</v>
      </c>
      <c r="E444" s="40"/>
      <c r="F444" s="224" t="s">
        <v>403</v>
      </c>
      <c r="G444" s="40"/>
      <c r="H444" s="40"/>
      <c r="I444" s="225"/>
      <c r="J444" s="40"/>
      <c r="K444" s="40"/>
      <c r="L444" s="44"/>
      <c r="M444" s="226"/>
      <c r="N444" s="227"/>
      <c r="O444" s="91"/>
      <c r="P444" s="91"/>
      <c r="Q444" s="91"/>
      <c r="R444" s="91"/>
      <c r="S444" s="91"/>
      <c r="T444" s="92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135</v>
      </c>
      <c r="AU444" s="17" t="s">
        <v>83</v>
      </c>
    </row>
    <row r="445" s="12" customFormat="1">
      <c r="A445" s="12"/>
      <c r="B445" s="228"/>
      <c r="C445" s="229"/>
      <c r="D445" s="223" t="s">
        <v>136</v>
      </c>
      <c r="E445" s="230" t="s">
        <v>1</v>
      </c>
      <c r="F445" s="231" t="s">
        <v>405</v>
      </c>
      <c r="G445" s="229"/>
      <c r="H445" s="232">
        <v>17</v>
      </c>
      <c r="I445" s="233"/>
      <c r="J445" s="229"/>
      <c r="K445" s="229"/>
      <c r="L445" s="234"/>
      <c r="M445" s="235"/>
      <c r="N445" s="236"/>
      <c r="O445" s="236"/>
      <c r="P445" s="236"/>
      <c r="Q445" s="236"/>
      <c r="R445" s="236"/>
      <c r="S445" s="236"/>
      <c r="T445" s="237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T445" s="238" t="s">
        <v>136</v>
      </c>
      <c r="AU445" s="238" t="s">
        <v>83</v>
      </c>
      <c r="AV445" s="12" t="s">
        <v>85</v>
      </c>
      <c r="AW445" s="12" t="s">
        <v>32</v>
      </c>
      <c r="AX445" s="12" t="s">
        <v>75</v>
      </c>
      <c r="AY445" s="238" t="s">
        <v>129</v>
      </c>
    </row>
    <row r="446" s="12" customFormat="1">
      <c r="A446" s="12"/>
      <c r="B446" s="228"/>
      <c r="C446" s="229"/>
      <c r="D446" s="223" t="s">
        <v>136</v>
      </c>
      <c r="E446" s="230" t="s">
        <v>1</v>
      </c>
      <c r="F446" s="231" t="s">
        <v>406</v>
      </c>
      <c r="G446" s="229"/>
      <c r="H446" s="232">
        <v>7</v>
      </c>
      <c r="I446" s="233"/>
      <c r="J446" s="229"/>
      <c r="K446" s="229"/>
      <c r="L446" s="234"/>
      <c r="M446" s="235"/>
      <c r="N446" s="236"/>
      <c r="O446" s="236"/>
      <c r="P446" s="236"/>
      <c r="Q446" s="236"/>
      <c r="R446" s="236"/>
      <c r="S446" s="236"/>
      <c r="T446" s="237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T446" s="238" t="s">
        <v>136</v>
      </c>
      <c r="AU446" s="238" t="s">
        <v>83</v>
      </c>
      <c r="AV446" s="12" t="s">
        <v>85</v>
      </c>
      <c r="AW446" s="12" t="s">
        <v>32</v>
      </c>
      <c r="AX446" s="12" t="s">
        <v>75</v>
      </c>
      <c r="AY446" s="238" t="s">
        <v>129</v>
      </c>
    </row>
    <row r="447" s="13" customFormat="1">
      <c r="A447" s="13"/>
      <c r="B447" s="239"/>
      <c r="C447" s="240"/>
      <c r="D447" s="223" t="s">
        <v>136</v>
      </c>
      <c r="E447" s="241" t="s">
        <v>1</v>
      </c>
      <c r="F447" s="242" t="s">
        <v>138</v>
      </c>
      <c r="G447" s="240"/>
      <c r="H447" s="243">
        <v>24</v>
      </c>
      <c r="I447" s="244"/>
      <c r="J447" s="240"/>
      <c r="K447" s="240"/>
      <c r="L447" s="245"/>
      <c r="M447" s="246"/>
      <c r="N447" s="247"/>
      <c r="O447" s="247"/>
      <c r="P447" s="247"/>
      <c r="Q447" s="247"/>
      <c r="R447" s="247"/>
      <c r="S447" s="247"/>
      <c r="T447" s="248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9" t="s">
        <v>136</v>
      </c>
      <c r="AU447" s="249" t="s">
        <v>83</v>
      </c>
      <c r="AV447" s="13" t="s">
        <v>134</v>
      </c>
      <c r="AW447" s="13" t="s">
        <v>32</v>
      </c>
      <c r="AX447" s="13" t="s">
        <v>83</v>
      </c>
      <c r="AY447" s="249" t="s">
        <v>129</v>
      </c>
    </row>
    <row r="448" s="2" customFormat="1" ht="16.5" customHeight="1">
      <c r="A448" s="38"/>
      <c r="B448" s="39"/>
      <c r="C448" s="210" t="s">
        <v>301</v>
      </c>
      <c r="D448" s="210" t="s">
        <v>130</v>
      </c>
      <c r="E448" s="211" t="s">
        <v>407</v>
      </c>
      <c r="F448" s="212" t="s">
        <v>408</v>
      </c>
      <c r="G448" s="213" t="s">
        <v>300</v>
      </c>
      <c r="H448" s="214">
        <v>16</v>
      </c>
      <c r="I448" s="215"/>
      <c r="J448" s="216">
        <f>ROUND(I448*H448,2)</f>
        <v>0</v>
      </c>
      <c r="K448" s="212" t="s">
        <v>1</v>
      </c>
      <c r="L448" s="44"/>
      <c r="M448" s="217" t="s">
        <v>1</v>
      </c>
      <c r="N448" s="218" t="s">
        <v>40</v>
      </c>
      <c r="O448" s="91"/>
      <c r="P448" s="219">
        <f>O448*H448</f>
        <v>0</v>
      </c>
      <c r="Q448" s="219">
        <v>0</v>
      </c>
      <c r="R448" s="219">
        <f>Q448*H448</f>
        <v>0</v>
      </c>
      <c r="S448" s="219">
        <v>0</v>
      </c>
      <c r="T448" s="220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21" t="s">
        <v>134</v>
      </c>
      <c r="AT448" s="221" t="s">
        <v>130</v>
      </c>
      <c r="AU448" s="221" t="s">
        <v>83</v>
      </c>
      <c r="AY448" s="17" t="s">
        <v>129</v>
      </c>
      <c r="BE448" s="222">
        <f>IF(N448="základní",J448,0)</f>
        <v>0</v>
      </c>
      <c r="BF448" s="222">
        <f>IF(N448="snížená",J448,0)</f>
        <v>0</v>
      </c>
      <c r="BG448" s="222">
        <f>IF(N448="zákl. přenesená",J448,0)</f>
        <v>0</v>
      </c>
      <c r="BH448" s="222">
        <f>IF(N448="sníž. přenesená",J448,0)</f>
        <v>0</v>
      </c>
      <c r="BI448" s="222">
        <f>IF(N448="nulová",J448,0)</f>
        <v>0</v>
      </c>
      <c r="BJ448" s="17" t="s">
        <v>83</v>
      </c>
      <c r="BK448" s="222">
        <f>ROUND(I448*H448,2)</f>
        <v>0</v>
      </c>
      <c r="BL448" s="17" t="s">
        <v>134</v>
      </c>
      <c r="BM448" s="221" t="s">
        <v>409</v>
      </c>
    </row>
    <row r="449" s="2" customFormat="1">
      <c r="A449" s="38"/>
      <c r="B449" s="39"/>
      <c r="C449" s="40"/>
      <c r="D449" s="223" t="s">
        <v>135</v>
      </c>
      <c r="E449" s="40"/>
      <c r="F449" s="224" t="s">
        <v>408</v>
      </c>
      <c r="G449" s="40"/>
      <c r="H449" s="40"/>
      <c r="I449" s="225"/>
      <c r="J449" s="40"/>
      <c r="K449" s="40"/>
      <c r="L449" s="44"/>
      <c r="M449" s="226"/>
      <c r="N449" s="227"/>
      <c r="O449" s="91"/>
      <c r="P449" s="91"/>
      <c r="Q449" s="91"/>
      <c r="R449" s="91"/>
      <c r="S449" s="91"/>
      <c r="T449" s="92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135</v>
      </c>
      <c r="AU449" s="17" t="s">
        <v>83</v>
      </c>
    </row>
    <row r="450" s="14" customFormat="1">
      <c r="A450" s="14"/>
      <c r="B450" s="250"/>
      <c r="C450" s="251"/>
      <c r="D450" s="223" t="s">
        <v>136</v>
      </c>
      <c r="E450" s="252" t="s">
        <v>1</v>
      </c>
      <c r="F450" s="253" t="s">
        <v>168</v>
      </c>
      <c r="G450" s="251"/>
      <c r="H450" s="252" t="s">
        <v>1</v>
      </c>
      <c r="I450" s="254"/>
      <c r="J450" s="251"/>
      <c r="K450" s="251"/>
      <c r="L450" s="255"/>
      <c r="M450" s="256"/>
      <c r="N450" s="257"/>
      <c r="O450" s="257"/>
      <c r="P450" s="257"/>
      <c r="Q450" s="257"/>
      <c r="R450" s="257"/>
      <c r="S450" s="257"/>
      <c r="T450" s="258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9" t="s">
        <v>136</v>
      </c>
      <c r="AU450" s="259" t="s">
        <v>83</v>
      </c>
      <c r="AV450" s="14" t="s">
        <v>83</v>
      </c>
      <c r="AW450" s="14" t="s">
        <v>32</v>
      </c>
      <c r="AX450" s="14" t="s">
        <v>75</v>
      </c>
      <c r="AY450" s="259" t="s">
        <v>129</v>
      </c>
    </row>
    <row r="451" s="12" customFormat="1">
      <c r="A451" s="12"/>
      <c r="B451" s="228"/>
      <c r="C451" s="229"/>
      <c r="D451" s="223" t="s">
        <v>136</v>
      </c>
      <c r="E451" s="230" t="s">
        <v>1</v>
      </c>
      <c r="F451" s="231" t="s">
        <v>198</v>
      </c>
      <c r="G451" s="229"/>
      <c r="H451" s="232">
        <v>11</v>
      </c>
      <c r="I451" s="233"/>
      <c r="J451" s="229"/>
      <c r="K451" s="229"/>
      <c r="L451" s="234"/>
      <c r="M451" s="235"/>
      <c r="N451" s="236"/>
      <c r="O451" s="236"/>
      <c r="P451" s="236"/>
      <c r="Q451" s="236"/>
      <c r="R451" s="236"/>
      <c r="S451" s="236"/>
      <c r="T451" s="237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T451" s="238" t="s">
        <v>136</v>
      </c>
      <c r="AU451" s="238" t="s">
        <v>83</v>
      </c>
      <c r="AV451" s="12" t="s">
        <v>85</v>
      </c>
      <c r="AW451" s="12" t="s">
        <v>32</v>
      </c>
      <c r="AX451" s="12" t="s">
        <v>75</v>
      </c>
      <c r="AY451" s="238" t="s">
        <v>129</v>
      </c>
    </row>
    <row r="452" s="14" customFormat="1">
      <c r="A452" s="14"/>
      <c r="B452" s="250"/>
      <c r="C452" s="251"/>
      <c r="D452" s="223" t="s">
        <v>136</v>
      </c>
      <c r="E452" s="252" t="s">
        <v>1</v>
      </c>
      <c r="F452" s="253" t="s">
        <v>154</v>
      </c>
      <c r="G452" s="251"/>
      <c r="H452" s="252" t="s">
        <v>1</v>
      </c>
      <c r="I452" s="254"/>
      <c r="J452" s="251"/>
      <c r="K452" s="251"/>
      <c r="L452" s="255"/>
      <c r="M452" s="256"/>
      <c r="N452" s="257"/>
      <c r="O452" s="257"/>
      <c r="P452" s="257"/>
      <c r="Q452" s="257"/>
      <c r="R452" s="257"/>
      <c r="S452" s="257"/>
      <c r="T452" s="258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9" t="s">
        <v>136</v>
      </c>
      <c r="AU452" s="259" t="s">
        <v>83</v>
      </c>
      <c r="AV452" s="14" t="s">
        <v>83</v>
      </c>
      <c r="AW452" s="14" t="s">
        <v>32</v>
      </c>
      <c r="AX452" s="14" t="s">
        <v>75</v>
      </c>
      <c r="AY452" s="259" t="s">
        <v>129</v>
      </c>
    </row>
    <row r="453" s="12" customFormat="1">
      <c r="A453" s="12"/>
      <c r="B453" s="228"/>
      <c r="C453" s="229"/>
      <c r="D453" s="223" t="s">
        <v>136</v>
      </c>
      <c r="E453" s="230" t="s">
        <v>1</v>
      </c>
      <c r="F453" s="231" t="s">
        <v>163</v>
      </c>
      <c r="G453" s="229"/>
      <c r="H453" s="232">
        <v>5</v>
      </c>
      <c r="I453" s="233"/>
      <c r="J453" s="229"/>
      <c r="K453" s="229"/>
      <c r="L453" s="234"/>
      <c r="M453" s="235"/>
      <c r="N453" s="236"/>
      <c r="O453" s="236"/>
      <c r="P453" s="236"/>
      <c r="Q453" s="236"/>
      <c r="R453" s="236"/>
      <c r="S453" s="236"/>
      <c r="T453" s="237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T453" s="238" t="s">
        <v>136</v>
      </c>
      <c r="AU453" s="238" t="s">
        <v>83</v>
      </c>
      <c r="AV453" s="12" t="s">
        <v>85</v>
      </c>
      <c r="AW453" s="12" t="s">
        <v>32</v>
      </c>
      <c r="AX453" s="12" t="s">
        <v>75</v>
      </c>
      <c r="AY453" s="238" t="s">
        <v>129</v>
      </c>
    </row>
    <row r="454" s="13" customFormat="1">
      <c r="A454" s="13"/>
      <c r="B454" s="239"/>
      <c r="C454" s="240"/>
      <c r="D454" s="223" t="s">
        <v>136</v>
      </c>
      <c r="E454" s="241" t="s">
        <v>1</v>
      </c>
      <c r="F454" s="242" t="s">
        <v>138</v>
      </c>
      <c r="G454" s="240"/>
      <c r="H454" s="243">
        <v>16</v>
      </c>
      <c r="I454" s="244"/>
      <c r="J454" s="240"/>
      <c r="K454" s="240"/>
      <c r="L454" s="245"/>
      <c r="M454" s="246"/>
      <c r="N454" s="247"/>
      <c r="O454" s="247"/>
      <c r="P454" s="247"/>
      <c r="Q454" s="247"/>
      <c r="R454" s="247"/>
      <c r="S454" s="247"/>
      <c r="T454" s="24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9" t="s">
        <v>136</v>
      </c>
      <c r="AU454" s="249" t="s">
        <v>83</v>
      </c>
      <c r="AV454" s="13" t="s">
        <v>134</v>
      </c>
      <c r="AW454" s="13" t="s">
        <v>32</v>
      </c>
      <c r="AX454" s="13" t="s">
        <v>83</v>
      </c>
      <c r="AY454" s="249" t="s">
        <v>129</v>
      </c>
    </row>
    <row r="455" s="2" customFormat="1" ht="16.5" customHeight="1">
      <c r="A455" s="38"/>
      <c r="B455" s="39"/>
      <c r="C455" s="210" t="s">
        <v>410</v>
      </c>
      <c r="D455" s="210" t="s">
        <v>130</v>
      </c>
      <c r="E455" s="211" t="s">
        <v>411</v>
      </c>
      <c r="F455" s="212" t="s">
        <v>412</v>
      </c>
      <c r="G455" s="213" t="s">
        <v>300</v>
      </c>
      <c r="H455" s="214">
        <v>16</v>
      </c>
      <c r="I455" s="215"/>
      <c r="J455" s="216">
        <f>ROUND(I455*H455,2)</f>
        <v>0</v>
      </c>
      <c r="K455" s="212" t="s">
        <v>1</v>
      </c>
      <c r="L455" s="44"/>
      <c r="M455" s="217" t="s">
        <v>1</v>
      </c>
      <c r="N455" s="218" t="s">
        <v>40</v>
      </c>
      <c r="O455" s="91"/>
      <c r="P455" s="219">
        <f>O455*H455</f>
        <v>0</v>
      </c>
      <c r="Q455" s="219">
        <v>0</v>
      </c>
      <c r="R455" s="219">
        <f>Q455*H455</f>
        <v>0</v>
      </c>
      <c r="S455" s="219">
        <v>0</v>
      </c>
      <c r="T455" s="220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21" t="s">
        <v>134</v>
      </c>
      <c r="AT455" s="221" t="s">
        <v>130</v>
      </c>
      <c r="AU455" s="221" t="s">
        <v>83</v>
      </c>
      <c r="AY455" s="17" t="s">
        <v>129</v>
      </c>
      <c r="BE455" s="222">
        <f>IF(N455="základní",J455,0)</f>
        <v>0</v>
      </c>
      <c r="BF455" s="222">
        <f>IF(N455="snížená",J455,0)</f>
        <v>0</v>
      </c>
      <c r="BG455" s="222">
        <f>IF(N455="zákl. přenesená",J455,0)</f>
        <v>0</v>
      </c>
      <c r="BH455" s="222">
        <f>IF(N455="sníž. přenesená",J455,0)</f>
        <v>0</v>
      </c>
      <c r="BI455" s="222">
        <f>IF(N455="nulová",J455,0)</f>
        <v>0</v>
      </c>
      <c r="BJ455" s="17" t="s">
        <v>83</v>
      </c>
      <c r="BK455" s="222">
        <f>ROUND(I455*H455,2)</f>
        <v>0</v>
      </c>
      <c r="BL455" s="17" t="s">
        <v>134</v>
      </c>
      <c r="BM455" s="221" t="s">
        <v>413</v>
      </c>
    </row>
    <row r="456" s="2" customFormat="1">
      <c r="A456" s="38"/>
      <c r="B456" s="39"/>
      <c r="C456" s="40"/>
      <c r="D456" s="223" t="s">
        <v>135</v>
      </c>
      <c r="E456" s="40"/>
      <c r="F456" s="224" t="s">
        <v>412</v>
      </c>
      <c r="G456" s="40"/>
      <c r="H456" s="40"/>
      <c r="I456" s="225"/>
      <c r="J456" s="40"/>
      <c r="K456" s="40"/>
      <c r="L456" s="44"/>
      <c r="M456" s="226"/>
      <c r="N456" s="227"/>
      <c r="O456" s="91"/>
      <c r="P456" s="91"/>
      <c r="Q456" s="91"/>
      <c r="R456" s="91"/>
      <c r="S456" s="91"/>
      <c r="T456" s="92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135</v>
      </c>
      <c r="AU456" s="17" t="s">
        <v>83</v>
      </c>
    </row>
    <row r="457" s="12" customFormat="1">
      <c r="A457" s="12"/>
      <c r="B457" s="228"/>
      <c r="C457" s="229"/>
      <c r="D457" s="223" t="s">
        <v>136</v>
      </c>
      <c r="E457" s="230" t="s">
        <v>1</v>
      </c>
      <c r="F457" s="231" t="s">
        <v>198</v>
      </c>
      <c r="G457" s="229"/>
      <c r="H457" s="232">
        <v>11</v>
      </c>
      <c r="I457" s="233"/>
      <c r="J457" s="229"/>
      <c r="K457" s="229"/>
      <c r="L457" s="234"/>
      <c r="M457" s="235"/>
      <c r="N457" s="236"/>
      <c r="O457" s="236"/>
      <c r="P457" s="236"/>
      <c r="Q457" s="236"/>
      <c r="R457" s="236"/>
      <c r="S457" s="236"/>
      <c r="T457" s="237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T457" s="238" t="s">
        <v>136</v>
      </c>
      <c r="AU457" s="238" t="s">
        <v>83</v>
      </c>
      <c r="AV457" s="12" t="s">
        <v>85</v>
      </c>
      <c r="AW457" s="12" t="s">
        <v>32</v>
      </c>
      <c r="AX457" s="12" t="s">
        <v>75</v>
      </c>
      <c r="AY457" s="238" t="s">
        <v>129</v>
      </c>
    </row>
    <row r="458" s="12" customFormat="1">
      <c r="A458" s="12"/>
      <c r="B458" s="228"/>
      <c r="C458" s="229"/>
      <c r="D458" s="223" t="s">
        <v>136</v>
      </c>
      <c r="E458" s="230" t="s">
        <v>1</v>
      </c>
      <c r="F458" s="231" t="s">
        <v>163</v>
      </c>
      <c r="G458" s="229"/>
      <c r="H458" s="232">
        <v>5</v>
      </c>
      <c r="I458" s="233"/>
      <c r="J458" s="229"/>
      <c r="K458" s="229"/>
      <c r="L458" s="234"/>
      <c r="M458" s="235"/>
      <c r="N458" s="236"/>
      <c r="O458" s="236"/>
      <c r="P458" s="236"/>
      <c r="Q458" s="236"/>
      <c r="R458" s="236"/>
      <c r="S458" s="236"/>
      <c r="T458" s="237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T458" s="238" t="s">
        <v>136</v>
      </c>
      <c r="AU458" s="238" t="s">
        <v>83</v>
      </c>
      <c r="AV458" s="12" t="s">
        <v>85</v>
      </c>
      <c r="AW458" s="12" t="s">
        <v>32</v>
      </c>
      <c r="AX458" s="12" t="s">
        <v>75</v>
      </c>
      <c r="AY458" s="238" t="s">
        <v>129</v>
      </c>
    </row>
    <row r="459" s="13" customFormat="1">
      <c r="A459" s="13"/>
      <c r="B459" s="239"/>
      <c r="C459" s="240"/>
      <c r="D459" s="223" t="s">
        <v>136</v>
      </c>
      <c r="E459" s="241" t="s">
        <v>1</v>
      </c>
      <c r="F459" s="242" t="s">
        <v>138</v>
      </c>
      <c r="G459" s="240"/>
      <c r="H459" s="243">
        <v>16</v>
      </c>
      <c r="I459" s="244"/>
      <c r="J459" s="240"/>
      <c r="K459" s="240"/>
      <c r="L459" s="245"/>
      <c r="M459" s="246"/>
      <c r="N459" s="247"/>
      <c r="O459" s="247"/>
      <c r="P459" s="247"/>
      <c r="Q459" s="247"/>
      <c r="R459" s="247"/>
      <c r="S459" s="247"/>
      <c r="T459" s="24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9" t="s">
        <v>136</v>
      </c>
      <c r="AU459" s="249" t="s">
        <v>83</v>
      </c>
      <c r="AV459" s="13" t="s">
        <v>134</v>
      </c>
      <c r="AW459" s="13" t="s">
        <v>32</v>
      </c>
      <c r="AX459" s="13" t="s">
        <v>83</v>
      </c>
      <c r="AY459" s="249" t="s">
        <v>129</v>
      </c>
    </row>
    <row r="460" s="2" customFormat="1" ht="16.5" customHeight="1">
      <c r="A460" s="38"/>
      <c r="B460" s="39"/>
      <c r="C460" s="210" t="s">
        <v>305</v>
      </c>
      <c r="D460" s="210" t="s">
        <v>130</v>
      </c>
      <c r="E460" s="211" t="s">
        <v>414</v>
      </c>
      <c r="F460" s="212" t="s">
        <v>415</v>
      </c>
      <c r="G460" s="213" t="s">
        <v>141</v>
      </c>
      <c r="H460" s="214">
        <v>24.890000000000001</v>
      </c>
      <c r="I460" s="215"/>
      <c r="J460" s="216">
        <f>ROUND(I460*H460,2)</f>
        <v>0</v>
      </c>
      <c r="K460" s="212" t="s">
        <v>1</v>
      </c>
      <c r="L460" s="44"/>
      <c r="M460" s="217" t="s">
        <v>1</v>
      </c>
      <c r="N460" s="218" t="s">
        <v>40</v>
      </c>
      <c r="O460" s="91"/>
      <c r="P460" s="219">
        <f>O460*H460</f>
        <v>0</v>
      </c>
      <c r="Q460" s="219">
        <v>0</v>
      </c>
      <c r="R460" s="219">
        <f>Q460*H460</f>
        <v>0</v>
      </c>
      <c r="S460" s="219">
        <v>0</v>
      </c>
      <c r="T460" s="220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1" t="s">
        <v>134</v>
      </c>
      <c r="AT460" s="221" t="s">
        <v>130</v>
      </c>
      <c r="AU460" s="221" t="s">
        <v>83</v>
      </c>
      <c r="AY460" s="17" t="s">
        <v>129</v>
      </c>
      <c r="BE460" s="222">
        <f>IF(N460="základní",J460,0)</f>
        <v>0</v>
      </c>
      <c r="BF460" s="222">
        <f>IF(N460="snížená",J460,0)</f>
        <v>0</v>
      </c>
      <c r="BG460" s="222">
        <f>IF(N460="zákl. přenesená",J460,0)</f>
        <v>0</v>
      </c>
      <c r="BH460" s="222">
        <f>IF(N460="sníž. přenesená",J460,0)</f>
        <v>0</v>
      </c>
      <c r="BI460" s="222">
        <f>IF(N460="nulová",J460,0)</f>
        <v>0</v>
      </c>
      <c r="BJ460" s="17" t="s">
        <v>83</v>
      </c>
      <c r="BK460" s="222">
        <f>ROUND(I460*H460,2)</f>
        <v>0</v>
      </c>
      <c r="BL460" s="17" t="s">
        <v>134</v>
      </c>
      <c r="BM460" s="221" t="s">
        <v>416</v>
      </c>
    </row>
    <row r="461" s="2" customFormat="1">
      <c r="A461" s="38"/>
      <c r="B461" s="39"/>
      <c r="C461" s="40"/>
      <c r="D461" s="223" t="s">
        <v>135</v>
      </c>
      <c r="E461" s="40"/>
      <c r="F461" s="224" t="s">
        <v>415</v>
      </c>
      <c r="G461" s="40"/>
      <c r="H461" s="40"/>
      <c r="I461" s="225"/>
      <c r="J461" s="40"/>
      <c r="K461" s="40"/>
      <c r="L461" s="44"/>
      <c r="M461" s="226"/>
      <c r="N461" s="227"/>
      <c r="O461" s="91"/>
      <c r="P461" s="91"/>
      <c r="Q461" s="91"/>
      <c r="R461" s="91"/>
      <c r="S461" s="91"/>
      <c r="T461" s="92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135</v>
      </c>
      <c r="AU461" s="17" t="s">
        <v>83</v>
      </c>
    </row>
    <row r="462" s="14" customFormat="1">
      <c r="A462" s="14"/>
      <c r="B462" s="250"/>
      <c r="C462" s="251"/>
      <c r="D462" s="223" t="s">
        <v>136</v>
      </c>
      <c r="E462" s="252" t="s">
        <v>1</v>
      </c>
      <c r="F462" s="253" t="s">
        <v>154</v>
      </c>
      <c r="G462" s="251"/>
      <c r="H462" s="252" t="s">
        <v>1</v>
      </c>
      <c r="I462" s="254"/>
      <c r="J462" s="251"/>
      <c r="K462" s="251"/>
      <c r="L462" s="255"/>
      <c r="M462" s="256"/>
      <c r="N462" s="257"/>
      <c r="O462" s="257"/>
      <c r="P462" s="257"/>
      <c r="Q462" s="257"/>
      <c r="R462" s="257"/>
      <c r="S462" s="257"/>
      <c r="T462" s="258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9" t="s">
        <v>136</v>
      </c>
      <c r="AU462" s="259" t="s">
        <v>83</v>
      </c>
      <c r="AV462" s="14" t="s">
        <v>83</v>
      </c>
      <c r="AW462" s="14" t="s">
        <v>32</v>
      </c>
      <c r="AX462" s="14" t="s">
        <v>75</v>
      </c>
      <c r="AY462" s="259" t="s">
        <v>129</v>
      </c>
    </row>
    <row r="463" s="12" customFormat="1">
      <c r="A463" s="12"/>
      <c r="B463" s="228"/>
      <c r="C463" s="229"/>
      <c r="D463" s="223" t="s">
        <v>136</v>
      </c>
      <c r="E463" s="230" t="s">
        <v>1</v>
      </c>
      <c r="F463" s="231" t="s">
        <v>417</v>
      </c>
      <c r="G463" s="229"/>
      <c r="H463" s="232">
        <v>24.890000000000001</v>
      </c>
      <c r="I463" s="233"/>
      <c r="J463" s="229"/>
      <c r="K463" s="229"/>
      <c r="L463" s="234"/>
      <c r="M463" s="235"/>
      <c r="N463" s="236"/>
      <c r="O463" s="236"/>
      <c r="P463" s="236"/>
      <c r="Q463" s="236"/>
      <c r="R463" s="236"/>
      <c r="S463" s="236"/>
      <c r="T463" s="237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T463" s="238" t="s">
        <v>136</v>
      </c>
      <c r="AU463" s="238" t="s">
        <v>83</v>
      </c>
      <c r="AV463" s="12" t="s">
        <v>85</v>
      </c>
      <c r="AW463" s="12" t="s">
        <v>32</v>
      </c>
      <c r="AX463" s="12" t="s">
        <v>75</v>
      </c>
      <c r="AY463" s="238" t="s">
        <v>129</v>
      </c>
    </row>
    <row r="464" s="13" customFormat="1">
      <c r="A464" s="13"/>
      <c r="B464" s="239"/>
      <c r="C464" s="240"/>
      <c r="D464" s="223" t="s">
        <v>136</v>
      </c>
      <c r="E464" s="241" t="s">
        <v>1</v>
      </c>
      <c r="F464" s="242" t="s">
        <v>138</v>
      </c>
      <c r="G464" s="240"/>
      <c r="H464" s="243">
        <v>24.890000000000001</v>
      </c>
      <c r="I464" s="244"/>
      <c r="J464" s="240"/>
      <c r="K464" s="240"/>
      <c r="L464" s="245"/>
      <c r="M464" s="246"/>
      <c r="N464" s="247"/>
      <c r="O464" s="247"/>
      <c r="P464" s="247"/>
      <c r="Q464" s="247"/>
      <c r="R464" s="247"/>
      <c r="S464" s="247"/>
      <c r="T464" s="248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9" t="s">
        <v>136</v>
      </c>
      <c r="AU464" s="249" t="s">
        <v>83</v>
      </c>
      <c r="AV464" s="13" t="s">
        <v>134</v>
      </c>
      <c r="AW464" s="13" t="s">
        <v>32</v>
      </c>
      <c r="AX464" s="13" t="s">
        <v>83</v>
      </c>
      <c r="AY464" s="249" t="s">
        <v>129</v>
      </c>
    </row>
    <row r="465" s="2" customFormat="1" ht="16.5" customHeight="1">
      <c r="A465" s="38"/>
      <c r="B465" s="39"/>
      <c r="C465" s="210" t="s">
        <v>418</v>
      </c>
      <c r="D465" s="210" t="s">
        <v>130</v>
      </c>
      <c r="E465" s="211" t="s">
        <v>419</v>
      </c>
      <c r="F465" s="212" t="s">
        <v>420</v>
      </c>
      <c r="G465" s="213" t="s">
        <v>141</v>
      </c>
      <c r="H465" s="214">
        <v>346.58999999999997</v>
      </c>
      <c r="I465" s="215"/>
      <c r="J465" s="216">
        <f>ROUND(I465*H465,2)</f>
        <v>0</v>
      </c>
      <c r="K465" s="212" t="s">
        <v>1</v>
      </c>
      <c r="L465" s="44"/>
      <c r="M465" s="217" t="s">
        <v>1</v>
      </c>
      <c r="N465" s="218" t="s">
        <v>40</v>
      </c>
      <c r="O465" s="91"/>
      <c r="P465" s="219">
        <f>O465*H465</f>
        <v>0</v>
      </c>
      <c r="Q465" s="219">
        <v>0</v>
      </c>
      <c r="R465" s="219">
        <f>Q465*H465</f>
        <v>0</v>
      </c>
      <c r="S465" s="219">
        <v>0</v>
      </c>
      <c r="T465" s="220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1" t="s">
        <v>134</v>
      </c>
      <c r="AT465" s="221" t="s">
        <v>130</v>
      </c>
      <c r="AU465" s="221" t="s">
        <v>83</v>
      </c>
      <c r="AY465" s="17" t="s">
        <v>129</v>
      </c>
      <c r="BE465" s="222">
        <f>IF(N465="základní",J465,0)</f>
        <v>0</v>
      </c>
      <c r="BF465" s="222">
        <f>IF(N465="snížená",J465,0)</f>
        <v>0</v>
      </c>
      <c r="BG465" s="222">
        <f>IF(N465="zákl. přenesená",J465,0)</f>
        <v>0</v>
      </c>
      <c r="BH465" s="222">
        <f>IF(N465="sníž. přenesená",J465,0)</f>
        <v>0</v>
      </c>
      <c r="BI465" s="222">
        <f>IF(N465="nulová",J465,0)</f>
        <v>0</v>
      </c>
      <c r="BJ465" s="17" t="s">
        <v>83</v>
      </c>
      <c r="BK465" s="222">
        <f>ROUND(I465*H465,2)</f>
        <v>0</v>
      </c>
      <c r="BL465" s="17" t="s">
        <v>134</v>
      </c>
      <c r="BM465" s="221" t="s">
        <v>421</v>
      </c>
    </row>
    <row r="466" s="2" customFormat="1">
      <c r="A466" s="38"/>
      <c r="B466" s="39"/>
      <c r="C466" s="40"/>
      <c r="D466" s="223" t="s">
        <v>135</v>
      </c>
      <c r="E466" s="40"/>
      <c r="F466" s="224" t="s">
        <v>420</v>
      </c>
      <c r="G466" s="40"/>
      <c r="H466" s="40"/>
      <c r="I466" s="225"/>
      <c r="J466" s="40"/>
      <c r="K466" s="40"/>
      <c r="L466" s="44"/>
      <c r="M466" s="226"/>
      <c r="N466" s="227"/>
      <c r="O466" s="91"/>
      <c r="P466" s="91"/>
      <c r="Q466" s="91"/>
      <c r="R466" s="91"/>
      <c r="S466" s="91"/>
      <c r="T466" s="92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135</v>
      </c>
      <c r="AU466" s="17" t="s">
        <v>83</v>
      </c>
    </row>
    <row r="467" s="14" customFormat="1">
      <c r="A467" s="14"/>
      <c r="B467" s="250"/>
      <c r="C467" s="251"/>
      <c r="D467" s="223" t="s">
        <v>136</v>
      </c>
      <c r="E467" s="252" t="s">
        <v>1</v>
      </c>
      <c r="F467" s="253" t="s">
        <v>168</v>
      </c>
      <c r="G467" s="251"/>
      <c r="H467" s="252" t="s">
        <v>1</v>
      </c>
      <c r="I467" s="254"/>
      <c r="J467" s="251"/>
      <c r="K467" s="251"/>
      <c r="L467" s="255"/>
      <c r="M467" s="256"/>
      <c r="N467" s="257"/>
      <c r="O467" s="257"/>
      <c r="P467" s="257"/>
      <c r="Q467" s="257"/>
      <c r="R467" s="257"/>
      <c r="S467" s="257"/>
      <c r="T467" s="258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9" t="s">
        <v>136</v>
      </c>
      <c r="AU467" s="259" t="s">
        <v>83</v>
      </c>
      <c r="AV467" s="14" t="s">
        <v>83</v>
      </c>
      <c r="AW467" s="14" t="s">
        <v>32</v>
      </c>
      <c r="AX467" s="14" t="s">
        <v>75</v>
      </c>
      <c r="AY467" s="259" t="s">
        <v>129</v>
      </c>
    </row>
    <row r="468" s="12" customFormat="1">
      <c r="A468" s="12"/>
      <c r="B468" s="228"/>
      <c r="C468" s="229"/>
      <c r="D468" s="223" t="s">
        <v>136</v>
      </c>
      <c r="E468" s="230" t="s">
        <v>1</v>
      </c>
      <c r="F468" s="231" t="s">
        <v>422</v>
      </c>
      <c r="G468" s="229"/>
      <c r="H468" s="232">
        <v>250.13999999999999</v>
      </c>
      <c r="I468" s="233"/>
      <c r="J468" s="229"/>
      <c r="K468" s="229"/>
      <c r="L468" s="234"/>
      <c r="M468" s="235"/>
      <c r="N468" s="236"/>
      <c r="O468" s="236"/>
      <c r="P468" s="236"/>
      <c r="Q468" s="236"/>
      <c r="R468" s="236"/>
      <c r="S468" s="236"/>
      <c r="T468" s="237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T468" s="238" t="s">
        <v>136</v>
      </c>
      <c r="AU468" s="238" t="s">
        <v>83</v>
      </c>
      <c r="AV468" s="12" t="s">
        <v>85</v>
      </c>
      <c r="AW468" s="12" t="s">
        <v>32</v>
      </c>
      <c r="AX468" s="12" t="s">
        <v>75</v>
      </c>
      <c r="AY468" s="238" t="s">
        <v>129</v>
      </c>
    </row>
    <row r="469" s="14" customFormat="1">
      <c r="A469" s="14"/>
      <c r="B469" s="250"/>
      <c r="C469" s="251"/>
      <c r="D469" s="223" t="s">
        <v>136</v>
      </c>
      <c r="E469" s="252" t="s">
        <v>1</v>
      </c>
      <c r="F469" s="253" t="s">
        <v>154</v>
      </c>
      <c r="G469" s="251"/>
      <c r="H469" s="252" t="s">
        <v>1</v>
      </c>
      <c r="I469" s="254"/>
      <c r="J469" s="251"/>
      <c r="K469" s="251"/>
      <c r="L469" s="255"/>
      <c r="M469" s="256"/>
      <c r="N469" s="257"/>
      <c r="O469" s="257"/>
      <c r="P469" s="257"/>
      <c r="Q469" s="257"/>
      <c r="R469" s="257"/>
      <c r="S469" s="257"/>
      <c r="T469" s="258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9" t="s">
        <v>136</v>
      </c>
      <c r="AU469" s="259" t="s">
        <v>83</v>
      </c>
      <c r="AV469" s="14" t="s">
        <v>83</v>
      </c>
      <c r="AW469" s="14" t="s">
        <v>32</v>
      </c>
      <c r="AX469" s="14" t="s">
        <v>75</v>
      </c>
      <c r="AY469" s="259" t="s">
        <v>129</v>
      </c>
    </row>
    <row r="470" s="12" customFormat="1">
      <c r="A470" s="12"/>
      <c r="B470" s="228"/>
      <c r="C470" s="229"/>
      <c r="D470" s="223" t="s">
        <v>136</v>
      </c>
      <c r="E470" s="230" t="s">
        <v>1</v>
      </c>
      <c r="F470" s="231" t="s">
        <v>423</v>
      </c>
      <c r="G470" s="229"/>
      <c r="H470" s="232">
        <v>96.450000000000003</v>
      </c>
      <c r="I470" s="233"/>
      <c r="J470" s="229"/>
      <c r="K470" s="229"/>
      <c r="L470" s="234"/>
      <c r="M470" s="235"/>
      <c r="N470" s="236"/>
      <c r="O470" s="236"/>
      <c r="P470" s="236"/>
      <c r="Q470" s="236"/>
      <c r="R470" s="236"/>
      <c r="S470" s="236"/>
      <c r="T470" s="237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T470" s="238" t="s">
        <v>136</v>
      </c>
      <c r="AU470" s="238" t="s">
        <v>83</v>
      </c>
      <c r="AV470" s="12" t="s">
        <v>85</v>
      </c>
      <c r="AW470" s="12" t="s">
        <v>32</v>
      </c>
      <c r="AX470" s="12" t="s">
        <v>75</v>
      </c>
      <c r="AY470" s="238" t="s">
        <v>129</v>
      </c>
    </row>
    <row r="471" s="13" customFormat="1">
      <c r="A471" s="13"/>
      <c r="B471" s="239"/>
      <c r="C471" s="240"/>
      <c r="D471" s="223" t="s">
        <v>136</v>
      </c>
      <c r="E471" s="241" t="s">
        <v>1</v>
      </c>
      <c r="F471" s="242" t="s">
        <v>138</v>
      </c>
      <c r="G471" s="240"/>
      <c r="H471" s="243">
        <v>346.58999999999997</v>
      </c>
      <c r="I471" s="244"/>
      <c r="J471" s="240"/>
      <c r="K471" s="240"/>
      <c r="L471" s="245"/>
      <c r="M471" s="246"/>
      <c r="N471" s="247"/>
      <c r="O471" s="247"/>
      <c r="P471" s="247"/>
      <c r="Q471" s="247"/>
      <c r="R471" s="247"/>
      <c r="S471" s="247"/>
      <c r="T471" s="248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9" t="s">
        <v>136</v>
      </c>
      <c r="AU471" s="249" t="s">
        <v>83</v>
      </c>
      <c r="AV471" s="13" t="s">
        <v>134</v>
      </c>
      <c r="AW471" s="13" t="s">
        <v>32</v>
      </c>
      <c r="AX471" s="13" t="s">
        <v>83</v>
      </c>
      <c r="AY471" s="249" t="s">
        <v>129</v>
      </c>
    </row>
    <row r="472" s="2" customFormat="1" ht="16.5" customHeight="1">
      <c r="A472" s="38"/>
      <c r="B472" s="39"/>
      <c r="C472" s="210" t="s">
        <v>311</v>
      </c>
      <c r="D472" s="210" t="s">
        <v>130</v>
      </c>
      <c r="E472" s="211" t="s">
        <v>424</v>
      </c>
      <c r="F472" s="212" t="s">
        <v>425</v>
      </c>
      <c r="G472" s="213" t="s">
        <v>141</v>
      </c>
      <c r="H472" s="214">
        <v>24.260000000000002</v>
      </c>
      <c r="I472" s="215"/>
      <c r="J472" s="216">
        <f>ROUND(I472*H472,2)</f>
        <v>0</v>
      </c>
      <c r="K472" s="212" t="s">
        <v>1</v>
      </c>
      <c r="L472" s="44"/>
      <c r="M472" s="217" t="s">
        <v>1</v>
      </c>
      <c r="N472" s="218" t="s">
        <v>40</v>
      </c>
      <c r="O472" s="91"/>
      <c r="P472" s="219">
        <f>O472*H472</f>
        <v>0</v>
      </c>
      <c r="Q472" s="219">
        <v>0</v>
      </c>
      <c r="R472" s="219">
        <f>Q472*H472</f>
        <v>0</v>
      </c>
      <c r="S472" s="219">
        <v>0</v>
      </c>
      <c r="T472" s="220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1" t="s">
        <v>134</v>
      </c>
      <c r="AT472" s="221" t="s">
        <v>130</v>
      </c>
      <c r="AU472" s="221" t="s">
        <v>83</v>
      </c>
      <c r="AY472" s="17" t="s">
        <v>129</v>
      </c>
      <c r="BE472" s="222">
        <f>IF(N472="základní",J472,0)</f>
        <v>0</v>
      </c>
      <c r="BF472" s="222">
        <f>IF(N472="snížená",J472,0)</f>
        <v>0</v>
      </c>
      <c r="BG472" s="222">
        <f>IF(N472="zákl. přenesená",J472,0)</f>
        <v>0</v>
      </c>
      <c r="BH472" s="222">
        <f>IF(N472="sníž. přenesená",J472,0)</f>
        <v>0</v>
      </c>
      <c r="BI472" s="222">
        <f>IF(N472="nulová",J472,0)</f>
        <v>0</v>
      </c>
      <c r="BJ472" s="17" t="s">
        <v>83</v>
      </c>
      <c r="BK472" s="222">
        <f>ROUND(I472*H472,2)</f>
        <v>0</v>
      </c>
      <c r="BL472" s="17" t="s">
        <v>134</v>
      </c>
      <c r="BM472" s="221" t="s">
        <v>426</v>
      </c>
    </row>
    <row r="473" s="2" customFormat="1">
      <c r="A473" s="38"/>
      <c r="B473" s="39"/>
      <c r="C473" s="40"/>
      <c r="D473" s="223" t="s">
        <v>135</v>
      </c>
      <c r="E473" s="40"/>
      <c r="F473" s="224" t="s">
        <v>425</v>
      </c>
      <c r="G473" s="40"/>
      <c r="H473" s="40"/>
      <c r="I473" s="225"/>
      <c r="J473" s="40"/>
      <c r="K473" s="40"/>
      <c r="L473" s="44"/>
      <c r="M473" s="226"/>
      <c r="N473" s="227"/>
      <c r="O473" s="91"/>
      <c r="P473" s="91"/>
      <c r="Q473" s="91"/>
      <c r="R473" s="91"/>
      <c r="S473" s="91"/>
      <c r="T473" s="92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135</v>
      </c>
      <c r="AU473" s="17" t="s">
        <v>83</v>
      </c>
    </row>
    <row r="474" s="14" customFormat="1">
      <c r="A474" s="14"/>
      <c r="B474" s="250"/>
      <c r="C474" s="251"/>
      <c r="D474" s="223" t="s">
        <v>136</v>
      </c>
      <c r="E474" s="252" t="s">
        <v>1</v>
      </c>
      <c r="F474" s="253" t="s">
        <v>168</v>
      </c>
      <c r="G474" s="251"/>
      <c r="H474" s="252" t="s">
        <v>1</v>
      </c>
      <c r="I474" s="254"/>
      <c r="J474" s="251"/>
      <c r="K474" s="251"/>
      <c r="L474" s="255"/>
      <c r="M474" s="256"/>
      <c r="N474" s="257"/>
      <c r="O474" s="257"/>
      <c r="P474" s="257"/>
      <c r="Q474" s="257"/>
      <c r="R474" s="257"/>
      <c r="S474" s="257"/>
      <c r="T474" s="258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9" t="s">
        <v>136</v>
      </c>
      <c r="AU474" s="259" t="s">
        <v>83</v>
      </c>
      <c r="AV474" s="14" t="s">
        <v>83</v>
      </c>
      <c r="AW474" s="14" t="s">
        <v>32</v>
      </c>
      <c r="AX474" s="14" t="s">
        <v>75</v>
      </c>
      <c r="AY474" s="259" t="s">
        <v>129</v>
      </c>
    </row>
    <row r="475" s="12" customFormat="1">
      <c r="A475" s="12"/>
      <c r="B475" s="228"/>
      <c r="C475" s="229"/>
      <c r="D475" s="223" t="s">
        <v>136</v>
      </c>
      <c r="E475" s="230" t="s">
        <v>1</v>
      </c>
      <c r="F475" s="231" t="s">
        <v>427</v>
      </c>
      <c r="G475" s="229"/>
      <c r="H475" s="232">
        <v>24.260000000000002</v>
      </c>
      <c r="I475" s="233"/>
      <c r="J475" s="229"/>
      <c r="K475" s="229"/>
      <c r="L475" s="234"/>
      <c r="M475" s="235"/>
      <c r="N475" s="236"/>
      <c r="O475" s="236"/>
      <c r="P475" s="236"/>
      <c r="Q475" s="236"/>
      <c r="R475" s="236"/>
      <c r="S475" s="236"/>
      <c r="T475" s="237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T475" s="238" t="s">
        <v>136</v>
      </c>
      <c r="AU475" s="238" t="s">
        <v>83</v>
      </c>
      <c r="AV475" s="12" t="s">
        <v>85</v>
      </c>
      <c r="AW475" s="12" t="s">
        <v>32</v>
      </c>
      <c r="AX475" s="12" t="s">
        <v>75</v>
      </c>
      <c r="AY475" s="238" t="s">
        <v>129</v>
      </c>
    </row>
    <row r="476" s="13" customFormat="1">
      <c r="A476" s="13"/>
      <c r="B476" s="239"/>
      <c r="C476" s="240"/>
      <c r="D476" s="223" t="s">
        <v>136</v>
      </c>
      <c r="E476" s="241" t="s">
        <v>1</v>
      </c>
      <c r="F476" s="242" t="s">
        <v>138</v>
      </c>
      <c r="G476" s="240"/>
      <c r="H476" s="243">
        <v>24.260000000000002</v>
      </c>
      <c r="I476" s="244"/>
      <c r="J476" s="240"/>
      <c r="K476" s="240"/>
      <c r="L476" s="245"/>
      <c r="M476" s="246"/>
      <c r="N476" s="247"/>
      <c r="O476" s="247"/>
      <c r="P476" s="247"/>
      <c r="Q476" s="247"/>
      <c r="R476" s="247"/>
      <c r="S476" s="247"/>
      <c r="T476" s="248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9" t="s">
        <v>136</v>
      </c>
      <c r="AU476" s="249" t="s">
        <v>83</v>
      </c>
      <c r="AV476" s="13" t="s">
        <v>134</v>
      </c>
      <c r="AW476" s="13" t="s">
        <v>32</v>
      </c>
      <c r="AX476" s="13" t="s">
        <v>83</v>
      </c>
      <c r="AY476" s="249" t="s">
        <v>129</v>
      </c>
    </row>
    <row r="477" s="2" customFormat="1" ht="21.75" customHeight="1">
      <c r="A477" s="38"/>
      <c r="B477" s="39"/>
      <c r="C477" s="210" t="s">
        <v>428</v>
      </c>
      <c r="D477" s="210" t="s">
        <v>130</v>
      </c>
      <c r="E477" s="211" t="s">
        <v>429</v>
      </c>
      <c r="F477" s="212" t="s">
        <v>430</v>
      </c>
      <c r="G477" s="213" t="s">
        <v>431</v>
      </c>
      <c r="H477" s="214">
        <v>1</v>
      </c>
      <c r="I477" s="215"/>
      <c r="J477" s="216">
        <f>ROUND(I477*H477,2)</f>
        <v>0</v>
      </c>
      <c r="K477" s="212" t="s">
        <v>1</v>
      </c>
      <c r="L477" s="44"/>
      <c r="M477" s="217" t="s">
        <v>1</v>
      </c>
      <c r="N477" s="218" t="s">
        <v>40</v>
      </c>
      <c r="O477" s="91"/>
      <c r="P477" s="219">
        <f>O477*H477</f>
        <v>0</v>
      </c>
      <c r="Q477" s="219">
        <v>0</v>
      </c>
      <c r="R477" s="219">
        <f>Q477*H477</f>
        <v>0</v>
      </c>
      <c r="S477" s="219">
        <v>0</v>
      </c>
      <c r="T477" s="220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1" t="s">
        <v>134</v>
      </c>
      <c r="AT477" s="221" t="s">
        <v>130</v>
      </c>
      <c r="AU477" s="221" t="s">
        <v>83</v>
      </c>
      <c r="AY477" s="17" t="s">
        <v>129</v>
      </c>
      <c r="BE477" s="222">
        <f>IF(N477="základní",J477,0)</f>
        <v>0</v>
      </c>
      <c r="BF477" s="222">
        <f>IF(N477="snížená",J477,0)</f>
        <v>0</v>
      </c>
      <c r="BG477" s="222">
        <f>IF(N477="zákl. přenesená",J477,0)</f>
        <v>0</v>
      </c>
      <c r="BH477" s="222">
        <f>IF(N477="sníž. přenesená",J477,0)</f>
        <v>0</v>
      </c>
      <c r="BI477" s="222">
        <f>IF(N477="nulová",J477,0)</f>
        <v>0</v>
      </c>
      <c r="BJ477" s="17" t="s">
        <v>83</v>
      </c>
      <c r="BK477" s="222">
        <f>ROUND(I477*H477,2)</f>
        <v>0</v>
      </c>
      <c r="BL477" s="17" t="s">
        <v>134</v>
      </c>
      <c r="BM477" s="221" t="s">
        <v>432</v>
      </c>
    </row>
    <row r="478" s="2" customFormat="1">
      <c r="A478" s="38"/>
      <c r="B478" s="39"/>
      <c r="C478" s="40"/>
      <c r="D478" s="223" t="s">
        <v>135</v>
      </c>
      <c r="E478" s="40"/>
      <c r="F478" s="224" t="s">
        <v>433</v>
      </c>
      <c r="G478" s="40"/>
      <c r="H478" s="40"/>
      <c r="I478" s="225"/>
      <c r="J478" s="40"/>
      <c r="K478" s="40"/>
      <c r="L478" s="44"/>
      <c r="M478" s="226"/>
      <c r="N478" s="227"/>
      <c r="O478" s="91"/>
      <c r="P478" s="91"/>
      <c r="Q478" s="91"/>
      <c r="R478" s="91"/>
      <c r="S478" s="91"/>
      <c r="T478" s="92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T478" s="17" t="s">
        <v>135</v>
      </c>
      <c r="AU478" s="17" t="s">
        <v>83</v>
      </c>
    </row>
    <row r="479" s="14" customFormat="1">
      <c r="A479" s="14"/>
      <c r="B479" s="250"/>
      <c r="C479" s="251"/>
      <c r="D479" s="223" t="s">
        <v>136</v>
      </c>
      <c r="E479" s="252" t="s">
        <v>1</v>
      </c>
      <c r="F479" s="253" t="s">
        <v>154</v>
      </c>
      <c r="G479" s="251"/>
      <c r="H479" s="252" t="s">
        <v>1</v>
      </c>
      <c r="I479" s="254"/>
      <c r="J479" s="251"/>
      <c r="K479" s="251"/>
      <c r="L479" s="255"/>
      <c r="M479" s="256"/>
      <c r="N479" s="257"/>
      <c r="O479" s="257"/>
      <c r="P479" s="257"/>
      <c r="Q479" s="257"/>
      <c r="R479" s="257"/>
      <c r="S479" s="257"/>
      <c r="T479" s="258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9" t="s">
        <v>136</v>
      </c>
      <c r="AU479" s="259" t="s">
        <v>83</v>
      </c>
      <c r="AV479" s="14" t="s">
        <v>83</v>
      </c>
      <c r="AW479" s="14" t="s">
        <v>32</v>
      </c>
      <c r="AX479" s="14" t="s">
        <v>75</v>
      </c>
      <c r="AY479" s="259" t="s">
        <v>129</v>
      </c>
    </row>
    <row r="480" s="12" customFormat="1">
      <c r="A480" s="12"/>
      <c r="B480" s="228"/>
      <c r="C480" s="229"/>
      <c r="D480" s="223" t="s">
        <v>136</v>
      </c>
      <c r="E480" s="230" t="s">
        <v>1</v>
      </c>
      <c r="F480" s="231" t="s">
        <v>83</v>
      </c>
      <c r="G480" s="229"/>
      <c r="H480" s="232">
        <v>1</v>
      </c>
      <c r="I480" s="233"/>
      <c r="J480" s="229"/>
      <c r="K480" s="229"/>
      <c r="L480" s="234"/>
      <c r="M480" s="235"/>
      <c r="N480" s="236"/>
      <c r="O480" s="236"/>
      <c r="P480" s="236"/>
      <c r="Q480" s="236"/>
      <c r="R480" s="236"/>
      <c r="S480" s="236"/>
      <c r="T480" s="237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T480" s="238" t="s">
        <v>136</v>
      </c>
      <c r="AU480" s="238" t="s">
        <v>83</v>
      </c>
      <c r="AV480" s="12" t="s">
        <v>85</v>
      </c>
      <c r="AW480" s="12" t="s">
        <v>32</v>
      </c>
      <c r="AX480" s="12" t="s">
        <v>75</v>
      </c>
      <c r="AY480" s="238" t="s">
        <v>129</v>
      </c>
    </row>
    <row r="481" s="13" customFormat="1">
      <c r="A481" s="13"/>
      <c r="B481" s="239"/>
      <c r="C481" s="240"/>
      <c r="D481" s="223" t="s">
        <v>136</v>
      </c>
      <c r="E481" s="241" t="s">
        <v>1</v>
      </c>
      <c r="F481" s="242" t="s">
        <v>138</v>
      </c>
      <c r="G481" s="240"/>
      <c r="H481" s="243">
        <v>1</v>
      </c>
      <c r="I481" s="244"/>
      <c r="J481" s="240"/>
      <c r="K481" s="240"/>
      <c r="L481" s="245"/>
      <c r="M481" s="246"/>
      <c r="N481" s="247"/>
      <c r="O481" s="247"/>
      <c r="P481" s="247"/>
      <c r="Q481" s="247"/>
      <c r="R481" s="247"/>
      <c r="S481" s="247"/>
      <c r="T481" s="248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9" t="s">
        <v>136</v>
      </c>
      <c r="AU481" s="249" t="s">
        <v>83</v>
      </c>
      <c r="AV481" s="13" t="s">
        <v>134</v>
      </c>
      <c r="AW481" s="13" t="s">
        <v>32</v>
      </c>
      <c r="AX481" s="13" t="s">
        <v>83</v>
      </c>
      <c r="AY481" s="249" t="s">
        <v>129</v>
      </c>
    </row>
    <row r="482" s="2" customFormat="1" ht="21.75" customHeight="1">
      <c r="A482" s="38"/>
      <c r="B482" s="39"/>
      <c r="C482" s="210" t="s">
        <v>315</v>
      </c>
      <c r="D482" s="210" t="s">
        <v>130</v>
      </c>
      <c r="E482" s="211" t="s">
        <v>434</v>
      </c>
      <c r="F482" s="212" t="s">
        <v>435</v>
      </c>
      <c r="G482" s="213" t="s">
        <v>431</v>
      </c>
      <c r="H482" s="214">
        <v>7</v>
      </c>
      <c r="I482" s="215"/>
      <c r="J482" s="216">
        <f>ROUND(I482*H482,2)</f>
        <v>0</v>
      </c>
      <c r="K482" s="212" t="s">
        <v>1</v>
      </c>
      <c r="L482" s="44"/>
      <c r="M482" s="217" t="s">
        <v>1</v>
      </c>
      <c r="N482" s="218" t="s">
        <v>40</v>
      </c>
      <c r="O482" s="91"/>
      <c r="P482" s="219">
        <f>O482*H482</f>
        <v>0</v>
      </c>
      <c r="Q482" s="219">
        <v>0</v>
      </c>
      <c r="R482" s="219">
        <f>Q482*H482</f>
        <v>0</v>
      </c>
      <c r="S482" s="219">
        <v>0</v>
      </c>
      <c r="T482" s="220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1" t="s">
        <v>134</v>
      </c>
      <c r="AT482" s="221" t="s">
        <v>130</v>
      </c>
      <c r="AU482" s="221" t="s">
        <v>83</v>
      </c>
      <c r="AY482" s="17" t="s">
        <v>129</v>
      </c>
      <c r="BE482" s="222">
        <f>IF(N482="základní",J482,0)</f>
        <v>0</v>
      </c>
      <c r="BF482" s="222">
        <f>IF(N482="snížená",J482,0)</f>
        <v>0</v>
      </c>
      <c r="BG482" s="222">
        <f>IF(N482="zákl. přenesená",J482,0)</f>
        <v>0</v>
      </c>
      <c r="BH482" s="222">
        <f>IF(N482="sníž. přenesená",J482,0)</f>
        <v>0</v>
      </c>
      <c r="BI482" s="222">
        <f>IF(N482="nulová",J482,0)</f>
        <v>0</v>
      </c>
      <c r="BJ482" s="17" t="s">
        <v>83</v>
      </c>
      <c r="BK482" s="222">
        <f>ROUND(I482*H482,2)</f>
        <v>0</v>
      </c>
      <c r="BL482" s="17" t="s">
        <v>134</v>
      </c>
      <c r="BM482" s="221" t="s">
        <v>436</v>
      </c>
    </row>
    <row r="483" s="2" customFormat="1">
      <c r="A483" s="38"/>
      <c r="B483" s="39"/>
      <c r="C483" s="40"/>
      <c r="D483" s="223" t="s">
        <v>135</v>
      </c>
      <c r="E483" s="40"/>
      <c r="F483" s="224" t="s">
        <v>437</v>
      </c>
      <c r="G483" s="40"/>
      <c r="H483" s="40"/>
      <c r="I483" s="225"/>
      <c r="J483" s="40"/>
      <c r="K483" s="40"/>
      <c r="L483" s="44"/>
      <c r="M483" s="226"/>
      <c r="N483" s="227"/>
      <c r="O483" s="91"/>
      <c r="P483" s="91"/>
      <c r="Q483" s="91"/>
      <c r="R483" s="91"/>
      <c r="S483" s="91"/>
      <c r="T483" s="92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T483" s="17" t="s">
        <v>135</v>
      </c>
      <c r="AU483" s="17" t="s">
        <v>83</v>
      </c>
    </row>
    <row r="484" s="14" customFormat="1">
      <c r="A484" s="14"/>
      <c r="B484" s="250"/>
      <c r="C484" s="251"/>
      <c r="D484" s="223" t="s">
        <v>136</v>
      </c>
      <c r="E484" s="252" t="s">
        <v>1</v>
      </c>
      <c r="F484" s="253" t="s">
        <v>168</v>
      </c>
      <c r="G484" s="251"/>
      <c r="H484" s="252" t="s">
        <v>1</v>
      </c>
      <c r="I484" s="254"/>
      <c r="J484" s="251"/>
      <c r="K484" s="251"/>
      <c r="L484" s="255"/>
      <c r="M484" s="256"/>
      <c r="N484" s="257"/>
      <c r="O484" s="257"/>
      <c r="P484" s="257"/>
      <c r="Q484" s="257"/>
      <c r="R484" s="257"/>
      <c r="S484" s="257"/>
      <c r="T484" s="258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9" t="s">
        <v>136</v>
      </c>
      <c r="AU484" s="259" t="s">
        <v>83</v>
      </c>
      <c r="AV484" s="14" t="s">
        <v>83</v>
      </c>
      <c r="AW484" s="14" t="s">
        <v>32</v>
      </c>
      <c r="AX484" s="14" t="s">
        <v>75</v>
      </c>
      <c r="AY484" s="259" t="s">
        <v>129</v>
      </c>
    </row>
    <row r="485" s="12" customFormat="1">
      <c r="A485" s="12"/>
      <c r="B485" s="228"/>
      <c r="C485" s="229"/>
      <c r="D485" s="223" t="s">
        <v>136</v>
      </c>
      <c r="E485" s="230" t="s">
        <v>1</v>
      </c>
      <c r="F485" s="231" t="s">
        <v>134</v>
      </c>
      <c r="G485" s="229"/>
      <c r="H485" s="232">
        <v>4</v>
      </c>
      <c r="I485" s="233"/>
      <c r="J485" s="229"/>
      <c r="K485" s="229"/>
      <c r="L485" s="234"/>
      <c r="M485" s="235"/>
      <c r="N485" s="236"/>
      <c r="O485" s="236"/>
      <c r="P485" s="236"/>
      <c r="Q485" s="236"/>
      <c r="R485" s="236"/>
      <c r="S485" s="236"/>
      <c r="T485" s="237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T485" s="238" t="s">
        <v>136</v>
      </c>
      <c r="AU485" s="238" t="s">
        <v>83</v>
      </c>
      <c r="AV485" s="12" t="s">
        <v>85</v>
      </c>
      <c r="AW485" s="12" t="s">
        <v>32</v>
      </c>
      <c r="AX485" s="12" t="s">
        <v>75</v>
      </c>
      <c r="AY485" s="238" t="s">
        <v>129</v>
      </c>
    </row>
    <row r="486" s="14" customFormat="1">
      <c r="A486" s="14"/>
      <c r="B486" s="250"/>
      <c r="C486" s="251"/>
      <c r="D486" s="223" t="s">
        <v>136</v>
      </c>
      <c r="E486" s="252" t="s">
        <v>1</v>
      </c>
      <c r="F486" s="253" t="s">
        <v>154</v>
      </c>
      <c r="G486" s="251"/>
      <c r="H486" s="252" t="s">
        <v>1</v>
      </c>
      <c r="I486" s="254"/>
      <c r="J486" s="251"/>
      <c r="K486" s="251"/>
      <c r="L486" s="255"/>
      <c r="M486" s="256"/>
      <c r="N486" s="257"/>
      <c r="O486" s="257"/>
      <c r="P486" s="257"/>
      <c r="Q486" s="257"/>
      <c r="R486" s="257"/>
      <c r="S486" s="257"/>
      <c r="T486" s="258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9" t="s">
        <v>136</v>
      </c>
      <c r="AU486" s="259" t="s">
        <v>83</v>
      </c>
      <c r="AV486" s="14" t="s">
        <v>83</v>
      </c>
      <c r="AW486" s="14" t="s">
        <v>32</v>
      </c>
      <c r="AX486" s="14" t="s">
        <v>75</v>
      </c>
      <c r="AY486" s="259" t="s">
        <v>129</v>
      </c>
    </row>
    <row r="487" s="12" customFormat="1">
      <c r="A487" s="12"/>
      <c r="B487" s="228"/>
      <c r="C487" s="229"/>
      <c r="D487" s="223" t="s">
        <v>136</v>
      </c>
      <c r="E487" s="230" t="s">
        <v>1</v>
      </c>
      <c r="F487" s="231" t="s">
        <v>143</v>
      </c>
      <c r="G487" s="229"/>
      <c r="H487" s="232">
        <v>3</v>
      </c>
      <c r="I487" s="233"/>
      <c r="J487" s="229"/>
      <c r="K487" s="229"/>
      <c r="L487" s="234"/>
      <c r="M487" s="235"/>
      <c r="N487" s="236"/>
      <c r="O487" s="236"/>
      <c r="P487" s="236"/>
      <c r="Q487" s="236"/>
      <c r="R487" s="236"/>
      <c r="S487" s="236"/>
      <c r="T487" s="237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T487" s="238" t="s">
        <v>136</v>
      </c>
      <c r="AU487" s="238" t="s">
        <v>83</v>
      </c>
      <c r="AV487" s="12" t="s">
        <v>85</v>
      </c>
      <c r="AW487" s="12" t="s">
        <v>32</v>
      </c>
      <c r="AX487" s="12" t="s">
        <v>75</v>
      </c>
      <c r="AY487" s="238" t="s">
        <v>129</v>
      </c>
    </row>
    <row r="488" s="13" customFormat="1">
      <c r="A488" s="13"/>
      <c r="B488" s="239"/>
      <c r="C488" s="240"/>
      <c r="D488" s="223" t="s">
        <v>136</v>
      </c>
      <c r="E488" s="241" t="s">
        <v>1</v>
      </c>
      <c r="F488" s="242" t="s">
        <v>138</v>
      </c>
      <c r="G488" s="240"/>
      <c r="H488" s="243">
        <v>7</v>
      </c>
      <c r="I488" s="244"/>
      <c r="J488" s="240"/>
      <c r="K488" s="240"/>
      <c r="L488" s="245"/>
      <c r="M488" s="246"/>
      <c r="N488" s="247"/>
      <c r="O488" s="247"/>
      <c r="P488" s="247"/>
      <c r="Q488" s="247"/>
      <c r="R488" s="247"/>
      <c r="S488" s="247"/>
      <c r="T488" s="24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9" t="s">
        <v>136</v>
      </c>
      <c r="AU488" s="249" t="s">
        <v>83</v>
      </c>
      <c r="AV488" s="13" t="s">
        <v>134</v>
      </c>
      <c r="AW488" s="13" t="s">
        <v>32</v>
      </c>
      <c r="AX488" s="13" t="s">
        <v>83</v>
      </c>
      <c r="AY488" s="249" t="s">
        <v>129</v>
      </c>
    </row>
    <row r="489" s="2" customFormat="1" ht="21.75" customHeight="1">
      <c r="A489" s="38"/>
      <c r="B489" s="39"/>
      <c r="C489" s="210" t="s">
        <v>438</v>
      </c>
      <c r="D489" s="210" t="s">
        <v>130</v>
      </c>
      <c r="E489" s="211" t="s">
        <v>439</v>
      </c>
      <c r="F489" s="212" t="s">
        <v>440</v>
      </c>
      <c r="G489" s="213" t="s">
        <v>431</v>
      </c>
      <c r="H489" s="214">
        <v>1</v>
      </c>
      <c r="I489" s="215"/>
      <c r="J489" s="216">
        <f>ROUND(I489*H489,2)</f>
        <v>0</v>
      </c>
      <c r="K489" s="212" t="s">
        <v>1</v>
      </c>
      <c r="L489" s="44"/>
      <c r="M489" s="217" t="s">
        <v>1</v>
      </c>
      <c r="N489" s="218" t="s">
        <v>40</v>
      </c>
      <c r="O489" s="91"/>
      <c r="P489" s="219">
        <f>O489*H489</f>
        <v>0</v>
      </c>
      <c r="Q489" s="219">
        <v>0</v>
      </c>
      <c r="R489" s="219">
        <f>Q489*H489</f>
        <v>0</v>
      </c>
      <c r="S489" s="219">
        <v>0</v>
      </c>
      <c r="T489" s="220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21" t="s">
        <v>134</v>
      </c>
      <c r="AT489" s="221" t="s">
        <v>130</v>
      </c>
      <c r="AU489" s="221" t="s">
        <v>83</v>
      </c>
      <c r="AY489" s="17" t="s">
        <v>129</v>
      </c>
      <c r="BE489" s="222">
        <f>IF(N489="základní",J489,0)</f>
        <v>0</v>
      </c>
      <c r="BF489" s="222">
        <f>IF(N489="snížená",J489,0)</f>
        <v>0</v>
      </c>
      <c r="BG489" s="222">
        <f>IF(N489="zákl. přenesená",J489,0)</f>
        <v>0</v>
      </c>
      <c r="BH489" s="222">
        <f>IF(N489="sníž. přenesená",J489,0)</f>
        <v>0</v>
      </c>
      <c r="BI489" s="222">
        <f>IF(N489="nulová",J489,0)</f>
        <v>0</v>
      </c>
      <c r="BJ489" s="17" t="s">
        <v>83</v>
      </c>
      <c r="BK489" s="222">
        <f>ROUND(I489*H489,2)</f>
        <v>0</v>
      </c>
      <c r="BL489" s="17" t="s">
        <v>134</v>
      </c>
      <c r="BM489" s="221" t="s">
        <v>441</v>
      </c>
    </row>
    <row r="490" s="2" customFormat="1">
      <c r="A490" s="38"/>
      <c r="B490" s="39"/>
      <c r="C490" s="40"/>
      <c r="D490" s="223" t="s">
        <v>135</v>
      </c>
      <c r="E490" s="40"/>
      <c r="F490" s="224" t="s">
        <v>440</v>
      </c>
      <c r="G490" s="40"/>
      <c r="H490" s="40"/>
      <c r="I490" s="225"/>
      <c r="J490" s="40"/>
      <c r="K490" s="40"/>
      <c r="L490" s="44"/>
      <c r="M490" s="226"/>
      <c r="N490" s="227"/>
      <c r="O490" s="91"/>
      <c r="P490" s="91"/>
      <c r="Q490" s="91"/>
      <c r="R490" s="91"/>
      <c r="S490" s="91"/>
      <c r="T490" s="92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T490" s="17" t="s">
        <v>135</v>
      </c>
      <c r="AU490" s="17" t="s">
        <v>83</v>
      </c>
    </row>
    <row r="491" s="12" customFormat="1">
      <c r="A491" s="12"/>
      <c r="B491" s="228"/>
      <c r="C491" s="229"/>
      <c r="D491" s="223" t="s">
        <v>136</v>
      </c>
      <c r="E491" s="230" t="s">
        <v>1</v>
      </c>
      <c r="F491" s="231" t="s">
        <v>83</v>
      </c>
      <c r="G491" s="229"/>
      <c r="H491" s="232">
        <v>1</v>
      </c>
      <c r="I491" s="233"/>
      <c r="J491" s="229"/>
      <c r="K491" s="229"/>
      <c r="L491" s="234"/>
      <c r="M491" s="235"/>
      <c r="N491" s="236"/>
      <c r="O491" s="236"/>
      <c r="P491" s="236"/>
      <c r="Q491" s="236"/>
      <c r="R491" s="236"/>
      <c r="S491" s="236"/>
      <c r="T491" s="237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T491" s="238" t="s">
        <v>136</v>
      </c>
      <c r="AU491" s="238" t="s">
        <v>83</v>
      </c>
      <c r="AV491" s="12" t="s">
        <v>85</v>
      </c>
      <c r="AW491" s="12" t="s">
        <v>32</v>
      </c>
      <c r="AX491" s="12" t="s">
        <v>75</v>
      </c>
      <c r="AY491" s="238" t="s">
        <v>129</v>
      </c>
    </row>
    <row r="492" s="13" customFormat="1">
      <c r="A492" s="13"/>
      <c r="B492" s="239"/>
      <c r="C492" s="240"/>
      <c r="D492" s="223" t="s">
        <v>136</v>
      </c>
      <c r="E492" s="241" t="s">
        <v>1</v>
      </c>
      <c r="F492" s="242" t="s">
        <v>138</v>
      </c>
      <c r="G492" s="240"/>
      <c r="H492" s="243">
        <v>1</v>
      </c>
      <c r="I492" s="244"/>
      <c r="J492" s="240"/>
      <c r="K492" s="240"/>
      <c r="L492" s="245"/>
      <c r="M492" s="246"/>
      <c r="N492" s="247"/>
      <c r="O492" s="247"/>
      <c r="P492" s="247"/>
      <c r="Q492" s="247"/>
      <c r="R492" s="247"/>
      <c r="S492" s="247"/>
      <c r="T492" s="248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9" t="s">
        <v>136</v>
      </c>
      <c r="AU492" s="249" t="s">
        <v>83</v>
      </c>
      <c r="AV492" s="13" t="s">
        <v>134</v>
      </c>
      <c r="AW492" s="13" t="s">
        <v>32</v>
      </c>
      <c r="AX492" s="13" t="s">
        <v>83</v>
      </c>
      <c r="AY492" s="249" t="s">
        <v>129</v>
      </c>
    </row>
    <row r="493" s="2" customFormat="1" ht="16.5" customHeight="1">
      <c r="A493" s="38"/>
      <c r="B493" s="39"/>
      <c r="C493" s="210" t="s">
        <v>319</v>
      </c>
      <c r="D493" s="210" t="s">
        <v>130</v>
      </c>
      <c r="E493" s="211" t="s">
        <v>442</v>
      </c>
      <c r="F493" s="212" t="s">
        <v>443</v>
      </c>
      <c r="G493" s="213" t="s">
        <v>141</v>
      </c>
      <c r="H493" s="214">
        <v>395.74000000000001</v>
      </c>
      <c r="I493" s="215"/>
      <c r="J493" s="216">
        <f>ROUND(I493*H493,2)</f>
        <v>0</v>
      </c>
      <c r="K493" s="212" t="s">
        <v>1</v>
      </c>
      <c r="L493" s="44"/>
      <c r="M493" s="217" t="s">
        <v>1</v>
      </c>
      <c r="N493" s="218" t="s">
        <v>40</v>
      </c>
      <c r="O493" s="91"/>
      <c r="P493" s="219">
        <f>O493*H493</f>
        <v>0</v>
      </c>
      <c r="Q493" s="219">
        <v>0</v>
      </c>
      <c r="R493" s="219">
        <f>Q493*H493</f>
        <v>0</v>
      </c>
      <c r="S493" s="219">
        <v>0</v>
      </c>
      <c r="T493" s="220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1" t="s">
        <v>134</v>
      </c>
      <c r="AT493" s="221" t="s">
        <v>130</v>
      </c>
      <c r="AU493" s="221" t="s">
        <v>83</v>
      </c>
      <c r="AY493" s="17" t="s">
        <v>129</v>
      </c>
      <c r="BE493" s="222">
        <f>IF(N493="základní",J493,0)</f>
        <v>0</v>
      </c>
      <c r="BF493" s="222">
        <f>IF(N493="snížená",J493,0)</f>
        <v>0</v>
      </c>
      <c r="BG493" s="222">
        <f>IF(N493="zákl. přenesená",J493,0)</f>
        <v>0</v>
      </c>
      <c r="BH493" s="222">
        <f>IF(N493="sníž. přenesená",J493,0)</f>
        <v>0</v>
      </c>
      <c r="BI493" s="222">
        <f>IF(N493="nulová",J493,0)</f>
        <v>0</v>
      </c>
      <c r="BJ493" s="17" t="s">
        <v>83</v>
      </c>
      <c r="BK493" s="222">
        <f>ROUND(I493*H493,2)</f>
        <v>0</v>
      </c>
      <c r="BL493" s="17" t="s">
        <v>134</v>
      </c>
      <c r="BM493" s="221" t="s">
        <v>444</v>
      </c>
    </row>
    <row r="494" s="2" customFormat="1">
      <c r="A494" s="38"/>
      <c r="B494" s="39"/>
      <c r="C494" s="40"/>
      <c r="D494" s="223" t="s">
        <v>135</v>
      </c>
      <c r="E494" s="40"/>
      <c r="F494" s="224" t="s">
        <v>443</v>
      </c>
      <c r="G494" s="40"/>
      <c r="H494" s="40"/>
      <c r="I494" s="225"/>
      <c r="J494" s="40"/>
      <c r="K494" s="40"/>
      <c r="L494" s="44"/>
      <c r="M494" s="226"/>
      <c r="N494" s="227"/>
      <c r="O494" s="91"/>
      <c r="P494" s="91"/>
      <c r="Q494" s="91"/>
      <c r="R494" s="91"/>
      <c r="S494" s="91"/>
      <c r="T494" s="92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7" t="s">
        <v>135</v>
      </c>
      <c r="AU494" s="17" t="s">
        <v>83</v>
      </c>
    </row>
    <row r="495" s="12" customFormat="1">
      <c r="A495" s="12"/>
      <c r="B495" s="228"/>
      <c r="C495" s="229"/>
      <c r="D495" s="223" t="s">
        <v>136</v>
      </c>
      <c r="E495" s="230" t="s">
        <v>1</v>
      </c>
      <c r="F495" s="231" t="s">
        <v>445</v>
      </c>
      <c r="G495" s="229"/>
      <c r="H495" s="232">
        <v>274.39999999999998</v>
      </c>
      <c r="I495" s="233"/>
      <c r="J495" s="229"/>
      <c r="K495" s="229"/>
      <c r="L495" s="234"/>
      <c r="M495" s="235"/>
      <c r="N495" s="236"/>
      <c r="O495" s="236"/>
      <c r="P495" s="236"/>
      <c r="Q495" s="236"/>
      <c r="R495" s="236"/>
      <c r="S495" s="236"/>
      <c r="T495" s="237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T495" s="238" t="s">
        <v>136</v>
      </c>
      <c r="AU495" s="238" t="s">
        <v>83</v>
      </c>
      <c r="AV495" s="12" t="s">
        <v>85</v>
      </c>
      <c r="AW495" s="12" t="s">
        <v>32</v>
      </c>
      <c r="AX495" s="12" t="s">
        <v>75</v>
      </c>
      <c r="AY495" s="238" t="s">
        <v>129</v>
      </c>
    </row>
    <row r="496" s="12" customFormat="1">
      <c r="A496" s="12"/>
      <c r="B496" s="228"/>
      <c r="C496" s="229"/>
      <c r="D496" s="223" t="s">
        <v>136</v>
      </c>
      <c r="E496" s="230" t="s">
        <v>1</v>
      </c>
      <c r="F496" s="231" t="s">
        <v>446</v>
      </c>
      <c r="G496" s="229"/>
      <c r="H496" s="232">
        <v>121.34</v>
      </c>
      <c r="I496" s="233"/>
      <c r="J496" s="229"/>
      <c r="K496" s="229"/>
      <c r="L496" s="234"/>
      <c r="M496" s="235"/>
      <c r="N496" s="236"/>
      <c r="O496" s="236"/>
      <c r="P496" s="236"/>
      <c r="Q496" s="236"/>
      <c r="R496" s="236"/>
      <c r="S496" s="236"/>
      <c r="T496" s="237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T496" s="238" t="s">
        <v>136</v>
      </c>
      <c r="AU496" s="238" t="s">
        <v>83</v>
      </c>
      <c r="AV496" s="12" t="s">
        <v>85</v>
      </c>
      <c r="AW496" s="12" t="s">
        <v>32</v>
      </c>
      <c r="AX496" s="12" t="s">
        <v>75</v>
      </c>
      <c r="AY496" s="238" t="s">
        <v>129</v>
      </c>
    </row>
    <row r="497" s="13" customFormat="1">
      <c r="A497" s="13"/>
      <c r="B497" s="239"/>
      <c r="C497" s="240"/>
      <c r="D497" s="223" t="s">
        <v>136</v>
      </c>
      <c r="E497" s="241" t="s">
        <v>1</v>
      </c>
      <c r="F497" s="242" t="s">
        <v>138</v>
      </c>
      <c r="G497" s="240"/>
      <c r="H497" s="243">
        <v>395.74000000000001</v>
      </c>
      <c r="I497" s="244"/>
      <c r="J497" s="240"/>
      <c r="K497" s="240"/>
      <c r="L497" s="245"/>
      <c r="M497" s="246"/>
      <c r="N497" s="247"/>
      <c r="O497" s="247"/>
      <c r="P497" s="247"/>
      <c r="Q497" s="247"/>
      <c r="R497" s="247"/>
      <c r="S497" s="247"/>
      <c r="T497" s="24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9" t="s">
        <v>136</v>
      </c>
      <c r="AU497" s="249" t="s">
        <v>83</v>
      </c>
      <c r="AV497" s="13" t="s">
        <v>134</v>
      </c>
      <c r="AW497" s="13" t="s">
        <v>32</v>
      </c>
      <c r="AX497" s="13" t="s">
        <v>83</v>
      </c>
      <c r="AY497" s="249" t="s">
        <v>129</v>
      </c>
    </row>
    <row r="498" s="2" customFormat="1" ht="16.5" customHeight="1">
      <c r="A498" s="38"/>
      <c r="B498" s="39"/>
      <c r="C498" s="210" t="s">
        <v>447</v>
      </c>
      <c r="D498" s="210" t="s">
        <v>130</v>
      </c>
      <c r="E498" s="211" t="s">
        <v>448</v>
      </c>
      <c r="F498" s="212" t="s">
        <v>449</v>
      </c>
      <c r="G498" s="213" t="s">
        <v>141</v>
      </c>
      <c r="H498" s="214">
        <v>3.8940000000000001</v>
      </c>
      <c r="I498" s="215"/>
      <c r="J498" s="216">
        <f>ROUND(I498*H498,2)</f>
        <v>0</v>
      </c>
      <c r="K498" s="212" t="s">
        <v>1</v>
      </c>
      <c r="L498" s="44"/>
      <c r="M498" s="217" t="s">
        <v>1</v>
      </c>
      <c r="N498" s="218" t="s">
        <v>40</v>
      </c>
      <c r="O498" s="91"/>
      <c r="P498" s="219">
        <f>O498*H498</f>
        <v>0</v>
      </c>
      <c r="Q498" s="219">
        <v>0</v>
      </c>
      <c r="R498" s="219">
        <f>Q498*H498</f>
        <v>0</v>
      </c>
      <c r="S498" s="219">
        <v>0</v>
      </c>
      <c r="T498" s="220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21" t="s">
        <v>134</v>
      </c>
      <c r="AT498" s="221" t="s">
        <v>130</v>
      </c>
      <c r="AU498" s="221" t="s">
        <v>83</v>
      </c>
      <c r="AY498" s="17" t="s">
        <v>129</v>
      </c>
      <c r="BE498" s="222">
        <f>IF(N498="základní",J498,0)</f>
        <v>0</v>
      </c>
      <c r="BF498" s="222">
        <f>IF(N498="snížená",J498,0)</f>
        <v>0</v>
      </c>
      <c r="BG498" s="222">
        <f>IF(N498="zákl. přenesená",J498,0)</f>
        <v>0</v>
      </c>
      <c r="BH498" s="222">
        <f>IF(N498="sníž. přenesená",J498,0)</f>
        <v>0</v>
      </c>
      <c r="BI498" s="222">
        <f>IF(N498="nulová",J498,0)</f>
        <v>0</v>
      </c>
      <c r="BJ498" s="17" t="s">
        <v>83</v>
      </c>
      <c r="BK498" s="222">
        <f>ROUND(I498*H498,2)</f>
        <v>0</v>
      </c>
      <c r="BL498" s="17" t="s">
        <v>134</v>
      </c>
      <c r="BM498" s="221" t="s">
        <v>450</v>
      </c>
    </row>
    <row r="499" s="2" customFormat="1">
      <c r="A499" s="38"/>
      <c r="B499" s="39"/>
      <c r="C499" s="40"/>
      <c r="D499" s="223" t="s">
        <v>135</v>
      </c>
      <c r="E499" s="40"/>
      <c r="F499" s="224" t="s">
        <v>449</v>
      </c>
      <c r="G499" s="40"/>
      <c r="H499" s="40"/>
      <c r="I499" s="225"/>
      <c r="J499" s="40"/>
      <c r="K499" s="40"/>
      <c r="L499" s="44"/>
      <c r="M499" s="226"/>
      <c r="N499" s="227"/>
      <c r="O499" s="91"/>
      <c r="P499" s="91"/>
      <c r="Q499" s="91"/>
      <c r="R499" s="91"/>
      <c r="S499" s="91"/>
      <c r="T499" s="92"/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T499" s="17" t="s">
        <v>135</v>
      </c>
      <c r="AU499" s="17" t="s">
        <v>83</v>
      </c>
    </row>
    <row r="500" s="12" customFormat="1">
      <c r="A500" s="12"/>
      <c r="B500" s="228"/>
      <c r="C500" s="229"/>
      <c r="D500" s="223" t="s">
        <v>136</v>
      </c>
      <c r="E500" s="230" t="s">
        <v>1</v>
      </c>
      <c r="F500" s="231" t="s">
        <v>451</v>
      </c>
      <c r="G500" s="229"/>
      <c r="H500" s="232">
        <v>3.8940000000000001</v>
      </c>
      <c r="I500" s="233"/>
      <c r="J500" s="229"/>
      <c r="K500" s="229"/>
      <c r="L500" s="234"/>
      <c r="M500" s="235"/>
      <c r="N500" s="236"/>
      <c r="O500" s="236"/>
      <c r="P500" s="236"/>
      <c r="Q500" s="236"/>
      <c r="R500" s="236"/>
      <c r="S500" s="236"/>
      <c r="T500" s="237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T500" s="238" t="s">
        <v>136</v>
      </c>
      <c r="AU500" s="238" t="s">
        <v>83</v>
      </c>
      <c r="AV500" s="12" t="s">
        <v>85</v>
      </c>
      <c r="AW500" s="12" t="s">
        <v>32</v>
      </c>
      <c r="AX500" s="12" t="s">
        <v>75</v>
      </c>
      <c r="AY500" s="238" t="s">
        <v>129</v>
      </c>
    </row>
    <row r="501" s="13" customFormat="1">
      <c r="A501" s="13"/>
      <c r="B501" s="239"/>
      <c r="C501" s="240"/>
      <c r="D501" s="223" t="s">
        <v>136</v>
      </c>
      <c r="E501" s="241" t="s">
        <v>1</v>
      </c>
      <c r="F501" s="242" t="s">
        <v>138</v>
      </c>
      <c r="G501" s="240"/>
      <c r="H501" s="243">
        <v>3.8940000000000001</v>
      </c>
      <c r="I501" s="244"/>
      <c r="J501" s="240"/>
      <c r="K501" s="240"/>
      <c r="L501" s="245"/>
      <c r="M501" s="246"/>
      <c r="N501" s="247"/>
      <c r="O501" s="247"/>
      <c r="P501" s="247"/>
      <c r="Q501" s="247"/>
      <c r="R501" s="247"/>
      <c r="S501" s="247"/>
      <c r="T501" s="24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9" t="s">
        <v>136</v>
      </c>
      <c r="AU501" s="249" t="s">
        <v>83</v>
      </c>
      <c r="AV501" s="13" t="s">
        <v>134</v>
      </c>
      <c r="AW501" s="13" t="s">
        <v>32</v>
      </c>
      <c r="AX501" s="13" t="s">
        <v>83</v>
      </c>
      <c r="AY501" s="249" t="s">
        <v>129</v>
      </c>
    </row>
    <row r="502" s="2" customFormat="1" ht="16.5" customHeight="1">
      <c r="A502" s="38"/>
      <c r="B502" s="39"/>
      <c r="C502" s="210" t="s">
        <v>322</v>
      </c>
      <c r="D502" s="210" t="s">
        <v>130</v>
      </c>
      <c r="E502" s="211" t="s">
        <v>452</v>
      </c>
      <c r="F502" s="212" t="s">
        <v>453</v>
      </c>
      <c r="G502" s="213" t="s">
        <v>141</v>
      </c>
      <c r="H502" s="214">
        <v>408.23000000000002</v>
      </c>
      <c r="I502" s="215"/>
      <c r="J502" s="216">
        <f>ROUND(I502*H502,2)</f>
        <v>0</v>
      </c>
      <c r="K502" s="212" t="s">
        <v>1</v>
      </c>
      <c r="L502" s="44"/>
      <c r="M502" s="217" t="s">
        <v>1</v>
      </c>
      <c r="N502" s="218" t="s">
        <v>40</v>
      </c>
      <c r="O502" s="91"/>
      <c r="P502" s="219">
        <f>O502*H502</f>
        <v>0</v>
      </c>
      <c r="Q502" s="219">
        <v>0</v>
      </c>
      <c r="R502" s="219">
        <f>Q502*H502</f>
        <v>0</v>
      </c>
      <c r="S502" s="219">
        <v>0</v>
      </c>
      <c r="T502" s="220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21" t="s">
        <v>134</v>
      </c>
      <c r="AT502" s="221" t="s">
        <v>130</v>
      </c>
      <c r="AU502" s="221" t="s">
        <v>83</v>
      </c>
      <c r="AY502" s="17" t="s">
        <v>129</v>
      </c>
      <c r="BE502" s="222">
        <f>IF(N502="základní",J502,0)</f>
        <v>0</v>
      </c>
      <c r="BF502" s="222">
        <f>IF(N502="snížená",J502,0)</f>
        <v>0</v>
      </c>
      <c r="BG502" s="222">
        <f>IF(N502="zákl. přenesená",J502,0)</f>
        <v>0</v>
      </c>
      <c r="BH502" s="222">
        <f>IF(N502="sníž. přenesená",J502,0)</f>
        <v>0</v>
      </c>
      <c r="BI502" s="222">
        <f>IF(N502="nulová",J502,0)</f>
        <v>0</v>
      </c>
      <c r="BJ502" s="17" t="s">
        <v>83</v>
      </c>
      <c r="BK502" s="222">
        <f>ROUND(I502*H502,2)</f>
        <v>0</v>
      </c>
      <c r="BL502" s="17" t="s">
        <v>134</v>
      </c>
      <c r="BM502" s="221" t="s">
        <v>454</v>
      </c>
    </row>
    <row r="503" s="2" customFormat="1">
      <c r="A503" s="38"/>
      <c r="B503" s="39"/>
      <c r="C503" s="40"/>
      <c r="D503" s="223" t="s">
        <v>135</v>
      </c>
      <c r="E503" s="40"/>
      <c r="F503" s="224" t="s">
        <v>453</v>
      </c>
      <c r="G503" s="40"/>
      <c r="H503" s="40"/>
      <c r="I503" s="225"/>
      <c r="J503" s="40"/>
      <c r="K503" s="40"/>
      <c r="L503" s="44"/>
      <c r="M503" s="226"/>
      <c r="N503" s="227"/>
      <c r="O503" s="91"/>
      <c r="P503" s="91"/>
      <c r="Q503" s="91"/>
      <c r="R503" s="91"/>
      <c r="S503" s="91"/>
      <c r="T503" s="92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T503" s="17" t="s">
        <v>135</v>
      </c>
      <c r="AU503" s="17" t="s">
        <v>83</v>
      </c>
    </row>
    <row r="504" s="12" customFormat="1">
      <c r="A504" s="12"/>
      <c r="B504" s="228"/>
      <c r="C504" s="229"/>
      <c r="D504" s="223" t="s">
        <v>136</v>
      </c>
      <c r="E504" s="230" t="s">
        <v>1</v>
      </c>
      <c r="F504" s="231" t="s">
        <v>455</v>
      </c>
      <c r="G504" s="229"/>
      <c r="H504" s="232">
        <v>283.25</v>
      </c>
      <c r="I504" s="233"/>
      <c r="J504" s="229"/>
      <c r="K504" s="229"/>
      <c r="L504" s="234"/>
      <c r="M504" s="235"/>
      <c r="N504" s="236"/>
      <c r="O504" s="236"/>
      <c r="P504" s="236"/>
      <c r="Q504" s="236"/>
      <c r="R504" s="236"/>
      <c r="S504" s="236"/>
      <c r="T504" s="237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T504" s="238" t="s">
        <v>136</v>
      </c>
      <c r="AU504" s="238" t="s">
        <v>83</v>
      </c>
      <c r="AV504" s="12" t="s">
        <v>85</v>
      </c>
      <c r="AW504" s="12" t="s">
        <v>32</v>
      </c>
      <c r="AX504" s="12" t="s">
        <v>75</v>
      </c>
      <c r="AY504" s="238" t="s">
        <v>129</v>
      </c>
    </row>
    <row r="505" s="12" customFormat="1">
      <c r="A505" s="12"/>
      <c r="B505" s="228"/>
      <c r="C505" s="229"/>
      <c r="D505" s="223" t="s">
        <v>136</v>
      </c>
      <c r="E505" s="230" t="s">
        <v>1</v>
      </c>
      <c r="F505" s="231" t="s">
        <v>456</v>
      </c>
      <c r="G505" s="229"/>
      <c r="H505" s="232">
        <v>124.98</v>
      </c>
      <c r="I505" s="233"/>
      <c r="J505" s="229"/>
      <c r="K505" s="229"/>
      <c r="L505" s="234"/>
      <c r="M505" s="235"/>
      <c r="N505" s="236"/>
      <c r="O505" s="236"/>
      <c r="P505" s="236"/>
      <c r="Q505" s="236"/>
      <c r="R505" s="236"/>
      <c r="S505" s="236"/>
      <c r="T505" s="237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T505" s="238" t="s">
        <v>136</v>
      </c>
      <c r="AU505" s="238" t="s">
        <v>83</v>
      </c>
      <c r="AV505" s="12" t="s">
        <v>85</v>
      </c>
      <c r="AW505" s="12" t="s">
        <v>32</v>
      </c>
      <c r="AX505" s="12" t="s">
        <v>75</v>
      </c>
      <c r="AY505" s="238" t="s">
        <v>129</v>
      </c>
    </row>
    <row r="506" s="13" customFormat="1">
      <c r="A506" s="13"/>
      <c r="B506" s="239"/>
      <c r="C506" s="240"/>
      <c r="D506" s="223" t="s">
        <v>136</v>
      </c>
      <c r="E506" s="241" t="s">
        <v>1</v>
      </c>
      <c r="F506" s="242" t="s">
        <v>138</v>
      </c>
      <c r="G506" s="240"/>
      <c r="H506" s="243">
        <v>408.23000000000002</v>
      </c>
      <c r="I506" s="244"/>
      <c r="J506" s="240"/>
      <c r="K506" s="240"/>
      <c r="L506" s="245"/>
      <c r="M506" s="246"/>
      <c r="N506" s="247"/>
      <c r="O506" s="247"/>
      <c r="P506" s="247"/>
      <c r="Q506" s="247"/>
      <c r="R506" s="247"/>
      <c r="S506" s="247"/>
      <c r="T506" s="24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9" t="s">
        <v>136</v>
      </c>
      <c r="AU506" s="249" t="s">
        <v>83</v>
      </c>
      <c r="AV506" s="13" t="s">
        <v>134</v>
      </c>
      <c r="AW506" s="13" t="s">
        <v>32</v>
      </c>
      <c r="AX506" s="13" t="s">
        <v>83</v>
      </c>
      <c r="AY506" s="249" t="s">
        <v>129</v>
      </c>
    </row>
    <row r="507" s="2" customFormat="1" ht="24.15" customHeight="1">
      <c r="A507" s="38"/>
      <c r="B507" s="39"/>
      <c r="C507" s="210" t="s">
        <v>457</v>
      </c>
      <c r="D507" s="210" t="s">
        <v>130</v>
      </c>
      <c r="E507" s="211" t="s">
        <v>458</v>
      </c>
      <c r="F507" s="212" t="s">
        <v>459</v>
      </c>
      <c r="G507" s="213" t="s">
        <v>300</v>
      </c>
      <c r="H507" s="214">
        <v>2</v>
      </c>
      <c r="I507" s="215"/>
      <c r="J507" s="216">
        <f>ROUND(I507*H507,2)</f>
        <v>0</v>
      </c>
      <c r="K507" s="212" t="s">
        <v>1</v>
      </c>
      <c r="L507" s="44"/>
      <c r="M507" s="217" t="s">
        <v>1</v>
      </c>
      <c r="N507" s="218" t="s">
        <v>40</v>
      </c>
      <c r="O507" s="91"/>
      <c r="P507" s="219">
        <f>O507*H507</f>
        <v>0</v>
      </c>
      <c r="Q507" s="219">
        <v>0</v>
      </c>
      <c r="R507" s="219">
        <f>Q507*H507</f>
        <v>0</v>
      </c>
      <c r="S507" s="219">
        <v>0</v>
      </c>
      <c r="T507" s="220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21" t="s">
        <v>134</v>
      </c>
      <c r="AT507" s="221" t="s">
        <v>130</v>
      </c>
      <c r="AU507" s="221" t="s">
        <v>83</v>
      </c>
      <c r="AY507" s="17" t="s">
        <v>129</v>
      </c>
      <c r="BE507" s="222">
        <f>IF(N507="základní",J507,0)</f>
        <v>0</v>
      </c>
      <c r="BF507" s="222">
        <f>IF(N507="snížená",J507,0)</f>
        <v>0</v>
      </c>
      <c r="BG507" s="222">
        <f>IF(N507="zákl. přenesená",J507,0)</f>
        <v>0</v>
      </c>
      <c r="BH507" s="222">
        <f>IF(N507="sníž. přenesená",J507,0)</f>
        <v>0</v>
      </c>
      <c r="BI507" s="222">
        <f>IF(N507="nulová",J507,0)</f>
        <v>0</v>
      </c>
      <c r="BJ507" s="17" t="s">
        <v>83</v>
      </c>
      <c r="BK507" s="222">
        <f>ROUND(I507*H507,2)</f>
        <v>0</v>
      </c>
      <c r="BL507" s="17" t="s">
        <v>134</v>
      </c>
      <c r="BM507" s="221" t="s">
        <v>460</v>
      </c>
    </row>
    <row r="508" s="2" customFormat="1">
      <c r="A508" s="38"/>
      <c r="B508" s="39"/>
      <c r="C508" s="40"/>
      <c r="D508" s="223" t="s">
        <v>135</v>
      </c>
      <c r="E508" s="40"/>
      <c r="F508" s="224" t="s">
        <v>459</v>
      </c>
      <c r="G508" s="40"/>
      <c r="H508" s="40"/>
      <c r="I508" s="225"/>
      <c r="J508" s="40"/>
      <c r="K508" s="40"/>
      <c r="L508" s="44"/>
      <c r="M508" s="226"/>
      <c r="N508" s="227"/>
      <c r="O508" s="91"/>
      <c r="P508" s="91"/>
      <c r="Q508" s="91"/>
      <c r="R508" s="91"/>
      <c r="S508" s="91"/>
      <c r="T508" s="92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T508" s="17" t="s">
        <v>135</v>
      </c>
      <c r="AU508" s="17" t="s">
        <v>83</v>
      </c>
    </row>
    <row r="509" s="14" customFormat="1">
      <c r="A509" s="14"/>
      <c r="B509" s="250"/>
      <c r="C509" s="251"/>
      <c r="D509" s="223" t="s">
        <v>136</v>
      </c>
      <c r="E509" s="252" t="s">
        <v>1</v>
      </c>
      <c r="F509" s="253" t="s">
        <v>168</v>
      </c>
      <c r="G509" s="251"/>
      <c r="H509" s="252" t="s">
        <v>1</v>
      </c>
      <c r="I509" s="254"/>
      <c r="J509" s="251"/>
      <c r="K509" s="251"/>
      <c r="L509" s="255"/>
      <c r="M509" s="256"/>
      <c r="N509" s="257"/>
      <c r="O509" s="257"/>
      <c r="P509" s="257"/>
      <c r="Q509" s="257"/>
      <c r="R509" s="257"/>
      <c r="S509" s="257"/>
      <c r="T509" s="258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9" t="s">
        <v>136</v>
      </c>
      <c r="AU509" s="259" t="s">
        <v>83</v>
      </c>
      <c r="AV509" s="14" t="s">
        <v>83</v>
      </c>
      <c r="AW509" s="14" t="s">
        <v>32</v>
      </c>
      <c r="AX509" s="14" t="s">
        <v>75</v>
      </c>
      <c r="AY509" s="259" t="s">
        <v>129</v>
      </c>
    </row>
    <row r="510" s="12" customFormat="1">
      <c r="A510" s="12"/>
      <c r="B510" s="228"/>
      <c r="C510" s="229"/>
      <c r="D510" s="223" t="s">
        <v>136</v>
      </c>
      <c r="E510" s="230" t="s">
        <v>1</v>
      </c>
      <c r="F510" s="231" t="s">
        <v>83</v>
      </c>
      <c r="G510" s="229"/>
      <c r="H510" s="232">
        <v>1</v>
      </c>
      <c r="I510" s="233"/>
      <c r="J510" s="229"/>
      <c r="K510" s="229"/>
      <c r="L510" s="234"/>
      <c r="M510" s="235"/>
      <c r="N510" s="236"/>
      <c r="O510" s="236"/>
      <c r="P510" s="236"/>
      <c r="Q510" s="236"/>
      <c r="R510" s="236"/>
      <c r="S510" s="236"/>
      <c r="T510" s="237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T510" s="238" t="s">
        <v>136</v>
      </c>
      <c r="AU510" s="238" t="s">
        <v>83</v>
      </c>
      <c r="AV510" s="12" t="s">
        <v>85</v>
      </c>
      <c r="AW510" s="12" t="s">
        <v>32</v>
      </c>
      <c r="AX510" s="12" t="s">
        <v>75</v>
      </c>
      <c r="AY510" s="238" t="s">
        <v>129</v>
      </c>
    </row>
    <row r="511" s="14" customFormat="1">
      <c r="A511" s="14"/>
      <c r="B511" s="250"/>
      <c r="C511" s="251"/>
      <c r="D511" s="223" t="s">
        <v>136</v>
      </c>
      <c r="E511" s="252" t="s">
        <v>1</v>
      </c>
      <c r="F511" s="253" t="s">
        <v>154</v>
      </c>
      <c r="G511" s="251"/>
      <c r="H511" s="252" t="s">
        <v>1</v>
      </c>
      <c r="I511" s="254"/>
      <c r="J511" s="251"/>
      <c r="K511" s="251"/>
      <c r="L511" s="255"/>
      <c r="M511" s="256"/>
      <c r="N511" s="257"/>
      <c r="O511" s="257"/>
      <c r="P511" s="257"/>
      <c r="Q511" s="257"/>
      <c r="R511" s="257"/>
      <c r="S511" s="257"/>
      <c r="T511" s="258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9" t="s">
        <v>136</v>
      </c>
      <c r="AU511" s="259" t="s">
        <v>83</v>
      </c>
      <c r="AV511" s="14" t="s">
        <v>83</v>
      </c>
      <c r="AW511" s="14" t="s">
        <v>32</v>
      </c>
      <c r="AX511" s="14" t="s">
        <v>75</v>
      </c>
      <c r="AY511" s="259" t="s">
        <v>129</v>
      </c>
    </row>
    <row r="512" s="12" customFormat="1">
      <c r="A512" s="12"/>
      <c r="B512" s="228"/>
      <c r="C512" s="229"/>
      <c r="D512" s="223" t="s">
        <v>136</v>
      </c>
      <c r="E512" s="230" t="s">
        <v>1</v>
      </c>
      <c r="F512" s="231" t="s">
        <v>83</v>
      </c>
      <c r="G512" s="229"/>
      <c r="H512" s="232">
        <v>1</v>
      </c>
      <c r="I512" s="233"/>
      <c r="J512" s="229"/>
      <c r="K512" s="229"/>
      <c r="L512" s="234"/>
      <c r="M512" s="235"/>
      <c r="N512" s="236"/>
      <c r="O512" s="236"/>
      <c r="P512" s="236"/>
      <c r="Q512" s="236"/>
      <c r="R512" s="236"/>
      <c r="S512" s="236"/>
      <c r="T512" s="237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T512" s="238" t="s">
        <v>136</v>
      </c>
      <c r="AU512" s="238" t="s">
        <v>83</v>
      </c>
      <c r="AV512" s="12" t="s">
        <v>85</v>
      </c>
      <c r="AW512" s="12" t="s">
        <v>32</v>
      </c>
      <c r="AX512" s="12" t="s">
        <v>75</v>
      </c>
      <c r="AY512" s="238" t="s">
        <v>129</v>
      </c>
    </row>
    <row r="513" s="13" customFormat="1">
      <c r="A513" s="13"/>
      <c r="B513" s="239"/>
      <c r="C513" s="240"/>
      <c r="D513" s="223" t="s">
        <v>136</v>
      </c>
      <c r="E513" s="241" t="s">
        <v>1</v>
      </c>
      <c r="F513" s="242" t="s">
        <v>138</v>
      </c>
      <c r="G513" s="240"/>
      <c r="H513" s="243">
        <v>2</v>
      </c>
      <c r="I513" s="244"/>
      <c r="J513" s="240"/>
      <c r="K513" s="240"/>
      <c r="L513" s="245"/>
      <c r="M513" s="246"/>
      <c r="N513" s="247"/>
      <c r="O513" s="247"/>
      <c r="P513" s="247"/>
      <c r="Q513" s="247"/>
      <c r="R513" s="247"/>
      <c r="S513" s="247"/>
      <c r="T513" s="248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9" t="s">
        <v>136</v>
      </c>
      <c r="AU513" s="249" t="s">
        <v>83</v>
      </c>
      <c r="AV513" s="13" t="s">
        <v>134</v>
      </c>
      <c r="AW513" s="13" t="s">
        <v>32</v>
      </c>
      <c r="AX513" s="13" t="s">
        <v>83</v>
      </c>
      <c r="AY513" s="249" t="s">
        <v>129</v>
      </c>
    </row>
    <row r="514" s="2" customFormat="1" ht="24.15" customHeight="1">
      <c r="A514" s="38"/>
      <c r="B514" s="39"/>
      <c r="C514" s="210" t="s">
        <v>326</v>
      </c>
      <c r="D514" s="210" t="s">
        <v>130</v>
      </c>
      <c r="E514" s="211" t="s">
        <v>461</v>
      </c>
      <c r="F514" s="212" t="s">
        <v>462</v>
      </c>
      <c r="G514" s="213" t="s">
        <v>300</v>
      </c>
      <c r="H514" s="214">
        <v>2</v>
      </c>
      <c r="I514" s="215"/>
      <c r="J514" s="216">
        <f>ROUND(I514*H514,2)</f>
        <v>0</v>
      </c>
      <c r="K514" s="212" t="s">
        <v>1</v>
      </c>
      <c r="L514" s="44"/>
      <c r="M514" s="217" t="s">
        <v>1</v>
      </c>
      <c r="N514" s="218" t="s">
        <v>40</v>
      </c>
      <c r="O514" s="91"/>
      <c r="P514" s="219">
        <f>O514*H514</f>
        <v>0</v>
      </c>
      <c r="Q514" s="219">
        <v>0</v>
      </c>
      <c r="R514" s="219">
        <f>Q514*H514</f>
        <v>0</v>
      </c>
      <c r="S514" s="219">
        <v>0</v>
      </c>
      <c r="T514" s="220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21" t="s">
        <v>134</v>
      </c>
      <c r="AT514" s="221" t="s">
        <v>130</v>
      </c>
      <c r="AU514" s="221" t="s">
        <v>83</v>
      </c>
      <c r="AY514" s="17" t="s">
        <v>129</v>
      </c>
      <c r="BE514" s="222">
        <f>IF(N514="základní",J514,0)</f>
        <v>0</v>
      </c>
      <c r="BF514" s="222">
        <f>IF(N514="snížená",J514,0)</f>
        <v>0</v>
      </c>
      <c r="BG514" s="222">
        <f>IF(N514="zákl. přenesená",J514,0)</f>
        <v>0</v>
      </c>
      <c r="BH514" s="222">
        <f>IF(N514="sníž. přenesená",J514,0)</f>
        <v>0</v>
      </c>
      <c r="BI514" s="222">
        <f>IF(N514="nulová",J514,0)</f>
        <v>0</v>
      </c>
      <c r="BJ514" s="17" t="s">
        <v>83</v>
      </c>
      <c r="BK514" s="222">
        <f>ROUND(I514*H514,2)</f>
        <v>0</v>
      </c>
      <c r="BL514" s="17" t="s">
        <v>134</v>
      </c>
      <c r="BM514" s="221" t="s">
        <v>463</v>
      </c>
    </row>
    <row r="515" s="2" customFormat="1">
      <c r="A515" s="38"/>
      <c r="B515" s="39"/>
      <c r="C515" s="40"/>
      <c r="D515" s="223" t="s">
        <v>135</v>
      </c>
      <c r="E515" s="40"/>
      <c r="F515" s="224" t="s">
        <v>464</v>
      </c>
      <c r="G515" s="40"/>
      <c r="H515" s="40"/>
      <c r="I515" s="225"/>
      <c r="J515" s="40"/>
      <c r="K515" s="40"/>
      <c r="L515" s="44"/>
      <c r="M515" s="226"/>
      <c r="N515" s="227"/>
      <c r="O515" s="91"/>
      <c r="P515" s="91"/>
      <c r="Q515" s="91"/>
      <c r="R515" s="91"/>
      <c r="S515" s="91"/>
      <c r="T515" s="92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T515" s="17" t="s">
        <v>135</v>
      </c>
      <c r="AU515" s="17" t="s">
        <v>83</v>
      </c>
    </row>
    <row r="516" s="12" customFormat="1">
      <c r="A516" s="12"/>
      <c r="B516" s="228"/>
      <c r="C516" s="229"/>
      <c r="D516" s="223" t="s">
        <v>136</v>
      </c>
      <c r="E516" s="230" t="s">
        <v>1</v>
      </c>
      <c r="F516" s="231" t="s">
        <v>85</v>
      </c>
      <c r="G516" s="229"/>
      <c r="H516" s="232">
        <v>2</v>
      </c>
      <c r="I516" s="233"/>
      <c r="J516" s="229"/>
      <c r="K516" s="229"/>
      <c r="L516" s="234"/>
      <c r="M516" s="235"/>
      <c r="N516" s="236"/>
      <c r="O516" s="236"/>
      <c r="P516" s="236"/>
      <c r="Q516" s="236"/>
      <c r="R516" s="236"/>
      <c r="S516" s="236"/>
      <c r="T516" s="237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T516" s="238" t="s">
        <v>136</v>
      </c>
      <c r="AU516" s="238" t="s">
        <v>83</v>
      </c>
      <c r="AV516" s="12" t="s">
        <v>85</v>
      </c>
      <c r="AW516" s="12" t="s">
        <v>32</v>
      </c>
      <c r="AX516" s="12" t="s">
        <v>75</v>
      </c>
      <c r="AY516" s="238" t="s">
        <v>129</v>
      </c>
    </row>
    <row r="517" s="13" customFormat="1">
      <c r="A517" s="13"/>
      <c r="B517" s="239"/>
      <c r="C517" s="240"/>
      <c r="D517" s="223" t="s">
        <v>136</v>
      </c>
      <c r="E517" s="241" t="s">
        <v>1</v>
      </c>
      <c r="F517" s="242" t="s">
        <v>138</v>
      </c>
      <c r="G517" s="240"/>
      <c r="H517" s="243">
        <v>2</v>
      </c>
      <c r="I517" s="244"/>
      <c r="J517" s="240"/>
      <c r="K517" s="240"/>
      <c r="L517" s="245"/>
      <c r="M517" s="246"/>
      <c r="N517" s="247"/>
      <c r="O517" s="247"/>
      <c r="P517" s="247"/>
      <c r="Q517" s="247"/>
      <c r="R517" s="247"/>
      <c r="S517" s="247"/>
      <c r="T517" s="248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9" t="s">
        <v>136</v>
      </c>
      <c r="AU517" s="249" t="s">
        <v>83</v>
      </c>
      <c r="AV517" s="13" t="s">
        <v>134</v>
      </c>
      <c r="AW517" s="13" t="s">
        <v>32</v>
      </c>
      <c r="AX517" s="13" t="s">
        <v>83</v>
      </c>
      <c r="AY517" s="249" t="s">
        <v>129</v>
      </c>
    </row>
    <row r="518" s="11" customFormat="1" ht="25.92" customHeight="1">
      <c r="A518" s="11"/>
      <c r="B518" s="196"/>
      <c r="C518" s="197"/>
      <c r="D518" s="198" t="s">
        <v>74</v>
      </c>
      <c r="E518" s="199" t="s">
        <v>188</v>
      </c>
      <c r="F518" s="199" t="s">
        <v>465</v>
      </c>
      <c r="G518" s="197"/>
      <c r="H518" s="197"/>
      <c r="I518" s="200"/>
      <c r="J518" s="201">
        <f>BK518</f>
        <v>0</v>
      </c>
      <c r="K518" s="197"/>
      <c r="L518" s="202"/>
      <c r="M518" s="203"/>
      <c r="N518" s="204"/>
      <c r="O518" s="204"/>
      <c r="P518" s="205">
        <f>SUM(P519:P568)</f>
        <v>0</v>
      </c>
      <c r="Q518" s="204"/>
      <c r="R518" s="205">
        <f>SUM(R519:R568)</f>
        <v>0</v>
      </c>
      <c r="S518" s="204"/>
      <c r="T518" s="206">
        <f>SUM(T519:T568)</f>
        <v>0</v>
      </c>
      <c r="U518" s="11"/>
      <c r="V518" s="11"/>
      <c r="W518" s="11"/>
      <c r="X518" s="11"/>
      <c r="Y518" s="11"/>
      <c r="Z518" s="11"/>
      <c r="AA518" s="11"/>
      <c r="AB518" s="11"/>
      <c r="AC518" s="11"/>
      <c r="AD518" s="11"/>
      <c r="AE518" s="11"/>
      <c r="AR518" s="207" t="s">
        <v>83</v>
      </c>
      <c r="AT518" s="208" t="s">
        <v>74</v>
      </c>
      <c r="AU518" s="208" t="s">
        <v>75</v>
      </c>
      <c r="AY518" s="207" t="s">
        <v>129</v>
      </c>
      <c r="BK518" s="209">
        <f>SUM(BK519:BK568)</f>
        <v>0</v>
      </c>
    </row>
    <row r="519" s="2" customFormat="1" ht="21.75" customHeight="1">
      <c r="A519" s="38"/>
      <c r="B519" s="39"/>
      <c r="C519" s="210" t="s">
        <v>466</v>
      </c>
      <c r="D519" s="210" t="s">
        <v>130</v>
      </c>
      <c r="E519" s="211" t="s">
        <v>467</v>
      </c>
      <c r="F519" s="212" t="s">
        <v>145</v>
      </c>
      <c r="G519" s="213" t="s">
        <v>146</v>
      </c>
      <c r="H519" s="214">
        <v>366.88799999999998</v>
      </c>
      <c r="I519" s="215"/>
      <c r="J519" s="216">
        <f>ROUND(I519*H519,2)</f>
        <v>0</v>
      </c>
      <c r="K519" s="212" t="s">
        <v>1</v>
      </c>
      <c r="L519" s="44"/>
      <c r="M519" s="217" t="s">
        <v>1</v>
      </c>
      <c r="N519" s="218" t="s">
        <v>40</v>
      </c>
      <c r="O519" s="91"/>
      <c r="P519" s="219">
        <f>O519*H519</f>
        <v>0</v>
      </c>
      <c r="Q519" s="219">
        <v>0</v>
      </c>
      <c r="R519" s="219">
        <f>Q519*H519</f>
        <v>0</v>
      </c>
      <c r="S519" s="219">
        <v>0</v>
      </c>
      <c r="T519" s="220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21" t="s">
        <v>134</v>
      </c>
      <c r="AT519" s="221" t="s">
        <v>130</v>
      </c>
      <c r="AU519" s="221" t="s">
        <v>83</v>
      </c>
      <c r="AY519" s="17" t="s">
        <v>129</v>
      </c>
      <c r="BE519" s="222">
        <f>IF(N519="základní",J519,0)</f>
        <v>0</v>
      </c>
      <c r="BF519" s="222">
        <f>IF(N519="snížená",J519,0)</f>
        <v>0</v>
      </c>
      <c r="BG519" s="222">
        <f>IF(N519="zákl. přenesená",J519,0)</f>
        <v>0</v>
      </c>
      <c r="BH519" s="222">
        <f>IF(N519="sníž. přenesená",J519,0)</f>
        <v>0</v>
      </c>
      <c r="BI519" s="222">
        <f>IF(N519="nulová",J519,0)</f>
        <v>0</v>
      </c>
      <c r="BJ519" s="17" t="s">
        <v>83</v>
      </c>
      <c r="BK519" s="222">
        <f>ROUND(I519*H519,2)</f>
        <v>0</v>
      </c>
      <c r="BL519" s="17" t="s">
        <v>134</v>
      </c>
      <c r="BM519" s="221" t="s">
        <v>468</v>
      </c>
    </row>
    <row r="520" s="2" customFormat="1">
      <c r="A520" s="38"/>
      <c r="B520" s="39"/>
      <c r="C520" s="40"/>
      <c r="D520" s="223" t="s">
        <v>135</v>
      </c>
      <c r="E520" s="40"/>
      <c r="F520" s="224" t="s">
        <v>469</v>
      </c>
      <c r="G520" s="40"/>
      <c r="H520" s="40"/>
      <c r="I520" s="225"/>
      <c r="J520" s="40"/>
      <c r="K520" s="40"/>
      <c r="L520" s="44"/>
      <c r="M520" s="226"/>
      <c r="N520" s="227"/>
      <c r="O520" s="91"/>
      <c r="P520" s="91"/>
      <c r="Q520" s="91"/>
      <c r="R520" s="91"/>
      <c r="S520" s="91"/>
      <c r="T520" s="92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T520" s="17" t="s">
        <v>135</v>
      </c>
      <c r="AU520" s="17" t="s">
        <v>83</v>
      </c>
    </row>
    <row r="521" s="14" customFormat="1">
      <c r="A521" s="14"/>
      <c r="B521" s="250"/>
      <c r="C521" s="251"/>
      <c r="D521" s="223" t="s">
        <v>136</v>
      </c>
      <c r="E521" s="252" t="s">
        <v>1</v>
      </c>
      <c r="F521" s="253" t="s">
        <v>470</v>
      </c>
      <c r="G521" s="251"/>
      <c r="H521" s="252" t="s">
        <v>1</v>
      </c>
      <c r="I521" s="254"/>
      <c r="J521" s="251"/>
      <c r="K521" s="251"/>
      <c r="L521" s="255"/>
      <c r="M521" s="256"/>
      <c r="N521" s="257"/>
      <c r="O521" s="257"/>
      <c r="P521" s="257"/>
      <c r="Q521" s="257"/>
      <c r="R521" s="257"/>
      <c r="S521" s="257"/>
      <c r="T521" s="258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9" t="s">
        <v>136</v>
      </c>
      <c r="AU521" s="259" t="s">
        <v>83</v>
      </c>
      <c r="AV521" s="14" t="s">
        <v>83</v>
      </c>
      <c r="AW521" s="14" t="s">
        <v>32</v>
      </c>
      <c r="AX521" s="14" t="s">
        <v>75</v>
      </c>
      <c r="AY521" s="259" t="s">
        <v>129</v>
      </c>
    </row>
    <row r="522" s="12" customFormat="1">
      <c r="A522" s="12"/>
      <c r="B522" s="228"/>
      <c r="C522" s="229"/>
      <c r="D522" s="223" t="s">
        <v>136</v>
      </c>
      <c r="E522" s="230" t="s">
        <v>1</v>
      </c>
      <c r="F522" s="231" t="s">
        <v>471</v>
      </c>
      <c r="G522" s="229"/>
      <c r="H522" s="232">
        <v>182.91200000000001</v>
      </c>
      <c r="I522" s="233"/>
      <c r="J522" s="229"/>
      <c r="K522" s="229"/>
      <c r="L522" s="234"/>
      <c r="M522" s="235"/>
      <c r="N522" s="236"/>
      <c r="O522" s="236"/>
      <c r="P522" s="236"/>
      <c r="Q522" s="236"/>
      <c r="R522" s="236"/>
      <c r="S522" s="236"/>
      <c r="T522" s="237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T522" s="238" t="s">
        <v>136</v>
      </c>
      <c r="AU522" s="238" t="s">
        <v>83</v>
      </c>
      <c r="AV522" s="12" t="s">
        <v>85</v>
      </c>
      <c r="AW522" s="12" t="s">
        <v>32</v>
      </c>
      <c r="AX522" s="12" t="s">
        <v>75</v>
      </c>
      <c r="AY522" s="238" t="s">
        <v>129</v>
      </c>
    </row>
    <row r="523" s="14" customFormat="1">
      <c r="A523" s="14"/>
      <c r="B523" s="250"/>
      <c r="C523" s="251"/>
      <c r="D523" s="223" t="s">
        <v>136</v>
      </c>
      <c r="E523" s="252" t="s">
        <v>1</v>
      </c>
      <c r="F523" s="253" t="s">
        <v>472</v>
      </c>
      <c r="G523" s="251"/>
      <c r="H523" s="252" t="s">
        <v>1</v>
      </c>
      <c r="I523" s="254"/>
      <c r="J523" s="251"/>
      <c r="K523" s="251"/>
      <c r="L523" s="255"/>
      <c r="M523" s="256"/>
      <c r="N523" s="257"/>
      <c r="O523" s="257"/>
      <c r="P523" s="257"/>
      <c r="Q523" s="257"/>
      <c r="R523" s="257"/>
      <c r="S523" s="257"/>
      <c r="T523" s="258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9" t="s">
        <v>136</v>
      </c>
      <c r="AU523" s="259" t="s">
        <v>83</v>
      </c>
      <c r="AV523" s="14" t="s">
        <v>83</v>
      </c>
      <c r="AW523" s="14" t="s">
        <v>32</v>
      </c>
      <c r="AX523" s="14" t="s">
        <v>75</v>
      </c>
      <c r="AY523" s="259" t="s">
        <v>129</v>
      </c>
    </row>
    <row r="524" s="12" customFormat="1">
      <c r="A524" s="12"/>
      <c r="B524" s="228"/>
      <c r="C524" s="229"/>
      <c r="D524" s="223" t="s">
        <v>136</v>
      </c>
      <c r="E524" s="230" t="s">
        <v>1</v>
      </c>
      <c r="F524" s="231" t="s">
        <v>473</v>
      </c>
      <c r="G524" s="229"/>
      <c r="H524" s="232">
        <v>110.182</v>
      </c>
      <c r="I524" s="233"/>
      <c r="J524" s="229"/>
      <c r="K524" s="229"/>
      <c r="L524" s="234"/>
      <c r="M524" s="235"/>
      <c r="N524" s="236"/>
      <c r="O524" s="236"/>
      <c r="P524" s="236"/>
      <c r="Q524" s="236"/>
      <c r="R524" s="236"/>
      <c r="S524" s="236"/>
      <c r="T524" s="237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T524" s="238" t="s">
        <v>136</v>
      </c>
      <c r="AU524" s="238" t="s">
        <v>83</v>
      </c>
      <c r="AV524" s="12" t="s">
        <v>85</v>
      </c>
      <c r="AW524" s="12" t="s">
        <v>32</v>
      </c>
      <c r="AX524" s="12" t="s">
        <v>75</v>
      </c>
      <c r="AY524" s="238" t="s">
        <v>129</v>
      </c>
    </row>
    <row r="525" s="14" customFormat="1">
      <c r="A525" s="14"/>
      <c r="B525" s="250"/>
      <c r="C525" s="251"/>
      <c r="D525" s="223" t="s">
        <v>136</v>
      </c>
      <c r="E525" s="252" t="s">
        <v>1</v>
      </c>
      <c r="F525" s="253" t="s">
        <v>474</v>
      </c>
      <c r="G525" s="251"/>
      <c r="H525" s="252" t="s">
        <v>1</v>
      </c>
      <c r="I525" s="254"/>
      <c r="J525" s="251"/>
      <c r="K525" s="251"/>
      <c r="L525" s="255"/>
      <c r="M525" s="256"/>
      <c r="N525" s="257"/>
      <c r="O525" s="257"/>
      <c r="P525" s="257"/>
      <c r="Q525" s="257"/>
      <c r="R525" s="257"/>
      <c r="S525" s="257"/>
      <c r="T525" s="258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9" t="s">
        <v>136</v>
      </c>
      <c r="AU525" s="259" t="s">
        <v>83</v>
      </c>
      <c r="AV525" s="14" t="s">
        <v>83</v>
      </c>
      <c r="AW525" s="14" t="s">
        <v>32</v>
      </c>
      <c r="AX525" s="14" t="s">
        <v>75</v>
      </c>
      <c r="AY525" s="259" t="s">
        <v>129</v>
      </c>
    </row>
    <row r="526" s="12" customFormat="1">
      <c r="A526" s="12"/>
      <c r="B526" s="228"/>
      <c r="C526" s="229"/>
      <c r="D526" s="223" t="s">
        <v>136</v>
      </c>
      <c r="E526" s="230" t="s">
        <v>1</v>
      </c>
      <c r="F526" s="231" t="s">
        <v>475</v>
      </c>
      <c r="G526" s="229"/>
      <c r="H526" s="232">
        <v>73.793999999999997</v>
      </c>
      <c r="I526" s="233"/>
      <c r="J526" s="229"/>
      <c r="K526" s="229"/>
      <c r="L526" s="234"/>
      <c r="M526" s="235"/>
      <c r="N526" s="236"/>
      <c r="O526" s="236"/>
      <c r="P526" s="236"/>
      <c r="Q526" s="236"/>
      <c r="R526" s="236"/>
      <c r="S526" s="236"/>
      <c r="T526" s="237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T526" s="238" t="s">
        <v>136</v>
      </c>
      <c r="AU526" s="238" t="s">
        <v>83</v>
      </c>
      <c r="AV526" s="12" t="s">
        <v>85</v>
      </c>
      <c r="AW526" s="12" t="s">
        <v>32</v>
      </c>
      <c r="AX526" s="12" t="s">
        <v>75</v>
      </c>
      <c r="AY526" s="238" t="s">
        <v>129</v>
      </c>
    </row>
    <row r="527" s="13" customFormat="1">
      <c r="A527" s="13"/>
      <c r="B527" s="239"/>
      <c r="C527" s="240"/>
      <c r="D527" s="223" t="s">
        <v>136</v>
      </c>
      <c r="E527" s="241" t="s">
        <v>1</v>
      </c>
      <c r="F527" s="242" t="s">
        <v>138</v>
      </c>
      <c r="G527" s="240"/>
      <c r="H527" s="243">
        <v>366.88799999999998</v>
      </c>
      <c r="I527" s="244"/>
      <c r="J527" s="240"/>
      <c r="K527" s="240"/>
      <c r="L527" s="245"/>
      <c r="M527" s="246"/>
      <c r="N527" s="247"/>
      <c r="O527" s="247"/>
      <c r="P527" s="247"/>
      <c r="Q527" s="247"/>
      <c r="R527" s="247"/>
      <c r="S527" s="247"/>
      <c r="T527" s="24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9" t="s">
        <v>136</v>
      </c>
      <c r="AU527" s="249" t="s">
        <v>83</v>
      </c>
      <c r="AV527" s="13" t="s">
        <v>134</v>
      </c>
      <c r="AW527" s="13" t="s">
        <v>32</v>
      </c>
      <c r="AX527" s="13" t="s">
        <v>83</v>
      </c>
      <c r="AY527" s="249" t="s">
        <v>129</v>
      </c>
    </row>
    <row r="528" s="2" customFormat="1" ht="21.75" customHeight="1">
      <c r="A528" s="38"/>
      <c r="B528" s="39"/>
      <c r="C528" s="210" t="s">
        <v>329</v>
      </c>
      <c r="D528" s="210" t="s">
        <v>130</v>
      </c>
      <c r="E528" s="211" t="s">
        <v>158</v>
      </c>
      <c r="F528" s="212" t="s">
        <v>159</v>
      </c>
      <c r="G528" s="213" t="s">
        <v>146</v>
      </c>
      <c r="H528" s="214">
        <v>91.721000000000004</v>
      </c>
      <c r="I528" s="215"/>
      <c r="J528" s="216">
        <f>ROUND(I528*H528,2)</f>
        <v>0</v>
      </c>
      <c r="K528" s="212" t="s">
        <v>1</v>
      </c>
      <c r="L528" s="44"/>
      <c r="M528" s="217" t="s">
        <v>1</v>
      </c>
      <c r="N528" s="218" t="s">
        <v>40</v>
      </c>
      <c r="O528" s="91"/>
      <c r="P528" s="219">
        <f>O528*H528</f>
        <v>0</v>
      </c>
      <c r="Q528" s="219">
        <v>0</v>
      </c>
      <c r="R528" s="219">
        <f>Q528*H528</f>
        <v>0</v>
      </c>
      <c r="S528" s="219">
        <v>0</v>
      </c>
      <c r="T528" s="220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21" t="s">
        <v>134</v>
      </c>
      <c r="AT528" s="221" t="s">
        <v>130</v>
      </c>
      <c r="AU528" s="221" t="s">
        <v>83</v>
      </c>
      <c r="AY528" s="17" t="s">
        <v>129</v>
      </c>
      <c r="BE528" s="222">
        <f>IF(N528="základní",J528,0)</f>
        <v>0</v>
      </c>
      <c r="BF528" s="222">
        <f>IF(N528="snížená",J528,0)</f>
        <v>0</v>
      </c>
      <c r="BG528" s="222">
        <f>IF(N528="zákl. přenesená",J528,0)</f>
        <v>0</v>
      </c>
      <c r="BH528" s="222">
        <f>IF(N528="sníž. přenesená",J528,0)</f>
        <v>0</v>
      </c>
      <c r="BI528" s="222">
        <f>IF(N528="nulová",J528,0)</f>
        <v>0</v>
      </c>
      <c r="BJ528" s="17" t="s">
        <v>83</v>
      </c>
      <c r="BK528" s="222">
        <f>ROUND(I528*H528,2)</f>
        <v>0</v>
      </c>
      <c r="BL528" s="17" t="s">
        <v>134</v>
      </c>
      <c r="BM528" s="221" t="s">
        <v>476</v>
      </c>
    </row>
    <row r="529" s="2" customFormat="1">
      <c r="A529" s="38"/>
      <c r="B529" s="39"/>
      <c r="C529" s="40"/>
      <c r="D529" s="223" t="s">
        <v>135</v>
      </c>
      <c r="E529" s="40"/>
      <c r="F529" s="224" t="s">
        <v>159</v>
      </c>
      <c r="G529" s="40"/>
      <c r="H529" s="40"/>
      <c r="I529" s="225"/>
      <c r="J529" s="40"/>
      <c r="K529" s="40"/>
      <c r="L529" s="44"/>
      <c r="M529" s="226"/>
      <c r="N529" s="227"/>
      <c r="O529" s="91"/>
      <c r="P529" s="91"/>
      <c r="Q529" s="91"/>
      <c r="R529" s="91"/>
      <c r="S529" s="91"/>
      <c r="T529" s="92"/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T529" s="17" t="s">
        <v>135</v>
      </c>
      <c r="AU529" s="17" t="s">
        <v>83</v>
      </c>
    </row>
    <row r="530" s="12" customFormat="1">
      <c r="A530" s="12"/>
      <c r="B530" s="228"/>
      <c r="C530" s="229"/>
      <c r="D530" s="223" t="s">
        <v>136</v>
      </c>
      <c r="E530" s="230" t="s">
        <v>1</v>
      </c>
      <c r="F530" s="231" t="s">
        <v>477</v>
      </c>
      <c r="G530" s="229"/>
      <c r="H530" s="232">
        <v>45.728000000000002</v>
      </c>
      <c r="I530" s="233"/>
      <c r="J530" s="229"/>
      <c r="K530" s="229"/>
      <c r="L530" s="234"/>
      <c r="M530" s="235"/>
      <c r="N530" s="236"/>
      <c r="O530" s="236"/>
      <c r="P530" s="236"/>
      <c r="Q530" s="236"/>
      <c r="R530" s="236"/>
      <c r="S530" s="236"/>
      <c r="T530" s="237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T530" s="238" t="s">
        <v>136</v>
      </c>
      <c r="AU530" s="238" t="s">
        <v>83</v>
      </c>
      <c r="AV530" s="12" t="s">
        <v>85</v>
      </c>
      <c r="AW530" s="12" t="s">
        <v>32</v>
      </c>
      <c r="AX530" s="12" t="s">
        <v>75</v>
      </c>
      <c r="AY530" s="238" t="s">
        <v>129</v>
      </c>
    </row>
    <row r="531" s="12" customFormat="1">
      <c r="A531" s="12"/>
      <c r="B531" s="228"/>
      <c r="C531" s="229"/>
      <c r="D531" s="223" t="s">
        <v>136</v>
      </c>
      <c r="E531" s="230" t="s">
        <v>1</v>
      </c>
      <c r="F531" s="231" t="s">
        <v>478</v>
      </c>
      <c r="G531" s="229"/>
      <c r="H531" s="232">
        <v>27.545000000000002</v>
      </c>
      <c r="I531" s="233"/>
      <c r="J531" s="229"/>
      <c r="K531" s="229"/>
      <c r="L531" s="234"/>
      <c r="M531" s="235"/>
      <c r="N531" s="236"/>
      <c r="O531" s="236"/>
      <c r="P531" s="236"/>
      <c r="Q531" s="236"/>
      <c r="R531" s="236"/>
      <c r="S531" s="236"/>
      <c r="T531" s="237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T531" s="238" t="s">
        <v>136</v>
      </c>
      <c r="AU531" s="238" t="s">
        <v>83</v>
      </c>
      <c r="AV531" s="12" t="s">
        <v>85</v>
      </c>
      <c r="AW531" s="12" t="s">
        <v>32</v>
      </c>
      <c r="AX531" s="12" t="s">
        <v>75</v>
      </c>
      <c r="AY531" s="238" t="s">
        <v>129</v>
      </c>
    </row>
    <row r="532" s="12" customFormat="1">
      <c r="A532" s="12"/>
      <c r="B532" s="228"/>
      <c r="C532" s="229"/>
      <c r="D532" s="223" t="s">
        <v>136</v>
      </c>
      <c r="E532" s="230" t="s">
        <v>1</v>
      </c>
      <c r="F532" s="231" t="s">
        <v>479</v>
      </c>
      <c r="G532" s="229"/>
      <c r="H532" s="232">
        <v>18.448</v>
      </c>
      <c r="I532" s="233"/>
      <c r="J532" s="229"/>
      <c r="K532" s="229"/>
      <c r="L532" s="234"/>
      <c r="M532" s="235"/>
      <c r="N532" s="236"/>
      <c r="O532" s="236"/>
      <c r="P532" s="236"/>
      <c r="Q532" s="236"/>
      <c r="R532" s="236"/>
      <c r="S532" s="236"/>
      <c r="T532" s="237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T532" s="238" t="s">
        <v>136</v>
      </c>
      <c r="AU532" s="238" t="s">
        <v>83</v>
      </c>
      <c r="AV532" s="12" t="s">
        <v>85</v>
      </c>
      <c r="AW532" s="12" t="s">
        <v>32</v>
      </c>
      <c r="AX532" s="12" t="s">
        <v>75</v>
      </c>
      <c r="AY532" s="238" t="s">
        <v>129</v>
      </c>
    </row>
    <row r="533" s="13" customFormat="1">
      <c r="A533" s="13"/>
      <c r="B533" s="239"/>
      <c r="C533" s="240"/>
      <c r="D533" s="223" t="s">
        <v>136</v>
      </c>
      <c r="E533" s="241" t="s">
        <v>1</v>
      </c>
      <c r="F533" s="242" t="s">
        <v>138</v>
      </c>
      <c r="G533" s="240"/>
      <c r="H533" s="243">
        <v>91.721000000000004</v>
      </c>
      <c r="I533" s="244"/>
      <c r="J533" s="240"/>
      <c r="K533" s="240"/>
      <c r="L533" s="245"/>
      <c r="M533" s="246"/>
      <c r="N533" s="247"/>
      <c r="O533" s="247"/>
      <c r="P533" s="247"/>
      <c r="Q533" s="247"/>
      <c r="R533" s="247"/>
      <c r="S533" s="247"/>
      <c r="T533" s="248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9" t="s">
        <v>136</v>
      </c>
      <c r="AU533" s="249" t="s">
        <v>83</v>
      </c>
      <c r="AV533" s="13" t="s">
        <v>134</v>
      </c>
      <c r="AW533" s="13" t="s">
        <v>32</v>
      </c>
      <c r="AX533" s="13" t="s">
        <v>83</v>
      </c>
      <c r="AY533" s="249" t="s">
        <v>129</v>
      </c>
    </row>
    <row r="534" s="2" customFormat="1" ht="16.5" customHeight="1">
      <c r="A534" s="38"/>
      <c r="B534" s="39"/>
      <c r="C534" s="210" t="s">
        <v>480</v>
      </c>
      <c r="D534" s="210" t="s">
        <v>130</v>
      </c>
      <c r="E534" s="211" t="s">
        <v>481</v>
      </c>
      <c r="F534" s="212" t="s">
        <v>200</v>
      </c>
      <c r="G534" s="213" t="s">
        <v>146</v>
      </c>
      <c r="H534" s="214">
        <v>183.755</v>
      </c>
      <c r="I534" s="215"/>
      <c r="J534" s="216">
        <f>ROUND(I534*H534,2)</f>
        <v>0</v>
      </c>
      <c r="K534" s="212" t="s">
        <v>1</v>
      </c>
      <c r="L534" s="44"/>
      <c r="M534" s="217" t="s">
        <v>1</v>
      </c>
      <c r="N534" s="218" t="s">
        <v>40</v>
      </c>
      <c r="O534" s="91"/>
      <c r="P534" s="219">
        <f>O534*H534</f>
        <v>0</v>
      </c>
      <c r="Q534" s="219">
        <v>0</v>
      </c>
      <c r="R534" s="219">
        <f>Q534*H534</f>
        <v>0</v>
      </c>
      <c r="S534" s="219">
        <v>0</v>
      </c>
      <c r="T534" s="220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21" t="s">
        <v>134</v>
      </c>
      <c r="AT534" s="221" t="s">
        <v>130</v>
      </c>
      <c r="AU534" s="221" t="s">
        <v>83</v>
      </c>
      <c r="AY534" s="17" t="s">
        <v>129</v>
      </c>
      <c r="BE534" s="222">
        <f>IF(N534="základní",J534,0)</f>
        <v>0</v>
      </c>
      <c r="BF534" s="222">
        <f>IF(N534="snížená",J534,0)</f>
        <v>0</v>
      </c>
      <c r="BG534" s="222">
        <f>IF(N534="zákl. přenesená",J534,0)</f>
        <v>0</v>
      </c>
      <c r="BH534" s="222">
        <f>IF(N534="sníž. přenesená",J534,0)</f>
        <v>0</v>
      </c>
      <c r="BI534" s="222">
        <f>IF(N534="nulová",J534,0)</f>
        <v>0</v>
      </c>
      <c r="BJ534" s="17" t="s">
        <v>83</v>
      </c>
      <c r="BK534" s="222">
        <f>ROUND(I534*H534,2)</f>
        <v>0</v>
      </c>
      <c r="BL534" s="17" t="s">
        <v>134</v>
      </c>
      <c r="BM534" s="221" t="s">
        <v>482</v>
      </c>
    </row>
    <row r="535" s="2" customFormat="1">
      <c r="A535" s="38"/>
      <c r="B535" s="39"/>
      <c r="C535" s="40"/>
      <c r="D535" s="223" t="s">
        <v>135</v>
      </c>
      <c r="E535" s="40"/>
      <c r="F535" s="224" t="s">
        <v>200</v>
      </c>
      <c r="G535" s="40"/>
      <c r="H535" s="40"/>
      <c r="I535" s="225"/>
      <c r="J535" s="40"/>
      <c r="K535" s="40"/>
      <c r="L535" s="44"/>
      <c r="M535" s="226"/>
      <c r="N535" s="227"/>
      <c r="O535" s="91"/>
      <c r="P535" s="91"/>
      <c r="Q535" s="91"/>
      <c r="R535" s="91"/>
      <c r="S535" s="91"/>
      <c r="T535" s="92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T535" s="17" t="s">
        <v>135</v>
      </c>
      <c r="AU535" s="17" t="s">
        <v>83</v>
      </c>
    </row>
    <row r="536" s="12" customFormat="1">
      <c r="A536" s="12"/>
      <c r="B536" s="228"/>
      <c r="C536" s="229"/>
      <c r="D536" s="223" t="s">
        <v>136</v>
      </c>
      <c r="E536" s="230" t="s">
        <v>1</v>
      </c>
      <c r="F536" s="231" t="s">
        <v>483</v>
      </c>
      <c r="G536" s="229"/>
      <c r="H536" s="232">
        <v>91.454999999999998</v>
      </c>
      <c r="I536" s="233"/>
      <c r="J536" s="229"/>
      <c r="K536" s="229"/>
      <c r="L536" s="234"/>
      <c r="M536" s="235"/>
      <c r="N536" s="236"/>
      <c r="O536" s="236"/>
      <c r="P536" s="236"/>
      <c r="Q536" s="236"/>
      <c r="R536" s="236"/>
      <c r="S536" s="236"/>
      <c r="T536" s="237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T536" s="238" t="s">
        <v>136</v>
      </c>
      <c r="AU536" s="238" t="s">
        <v>83</v>
      </c>
      <c r="AV536" s="12" t="s">
        <v>85</v>
      </c>
      <c r="AW536" s="12" t="s">
        <v>32</v>
      </c>
      <c r="AX536" s="12" t="s">
        <v>75</v>
      </c>
      <c r="AY536" s="238" t="s">
        <v>129</v>
      </c>
    </row>
    <row r="537" s="12" customFormat="1">
      <c r="A537" s="12"/>
      <c r="B537" s="228"/>
      <c r="C537" s="229"/>
      <c r="D537" s="223" t="s">
        <v>136</v>
      </c>
      <c r="E537" s="230" t="s">
        <v>1</v>
      </c>
      <c r="F537" s="231" t="s">
        <v>484</v>
      </c>
      <c r="G537" s="229"/>
      <c r="H537" s="232">
        <v>55.405000000000001</v>
      </c>
      <c r="I537" s="233"/>
      <c r="J537" s="229"/>
      <c r="K537" s="229"/>
      <c r="L537" s="234"/>
      <c r="M537" s="235"/>
      <c r="N537" s="236"/>
      <c r="O537" s="236"/>
      <c r="P537" s="236"/>
      <c r="Q537" s="236"/>
      <c r="R537" s="236"/>
      <c r="S537" s="236"/>
      <c r="T537" s="237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T537" s="238" t="s">
        <v>136</v>
      </c>
      <c r="AU537" s="238" t="s">
        <v>83</v>
      </c>
      <c r="AV537" s="12" t="s">
        <v>85</v>
      </c>
      <c r="AW537" s="12" t="s">
        <v>32</v>
      </c>
      <c r="AX537" s="12" t="s">
        <v>75</v>
      </c>
      <c r="AY537" s="238" t="s">
        <v>129</v>
      </c>
    </row>
    <row r="538" s="12" customFormat="1">
      <c r="A538" s="12"/>
      <c r="B538" s="228"/>
      <c r="C538" s="229"/>
      <c r="D538" s="223" t="s">
        <v>136</v>
      </c>
      <c r="E538" s="230" t="s">
        <v>1</v>
      </c>
      <c r="F538" s="231" t="s">
        <v>485</v>
      </c>
      <c r="G538" s="229"/>
      <c r="H538" s="232">
        <v>36.895000000000003</v>
      </c>
      <c r="I538" s="233"/>
      <c r="J538" s="229"/>
      <c r="K538" s="229"/>
      <c r="L538" s="234"/>
      <c r="M538" s="235"/>
      <c r="N538" s="236"/>
      <c r="O538" s="236"/>
      <c r="P538" s="236"/>
      <c r="Q538" s="236"/>
      <c r="R538" s="236"/>
      <c r="S538" s="236"/>
      <c r="T538" s="237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T538" s="238" t="s">
        <v>136</v>
      </c>
      <c r="AU538" s="238" t="s">
        <v>83</v>
      </c>
      <c r="AV538" s="12" t="s">
        <v>85</v>
      </c>
      <c r="AW538" s="12" t="s">
        <v>32</v>
      </c>
      <c r="AX538" s="12" t="s">
        <v>75</v>
      </c>
      <c r="AY538" s="238" t="s">
        <v>129</v>
      </c>
    </row>
    <row r="539" s="13" customFormat="1">
      <c r="A539" s="13"/>
      <c r="B539" s="239"/>
      <c r="C539" s="240"/>
      <c r="D539" s="223" t="s">
        <v>136</v>
      </c>
      <c r="E539" s="241" t="s">
        <v>1</v>
      </c>
      <c r="F539" s="242" t="s">
        <v>138</v>
      </c>
      <c r="G539" s="240"/>
      <c r="H539" s="243">
        <v>183.75500000000002</v>
      </c>
      <c r="I539" s="244"/>
      <c r="J539" s="240"/>
      <c r="K539" s="240"/>
      <c r="L539" s="245"/>
      <c r="M539" s="246"/>
      <c r="N539" s="247"/>
      <c r="O539" s="247"/>
      <c r="P539" s="247"/>
      <c r="Q539" s="247"/>
      <c r="R539" s="247"/>
      <c r="S539" s="247"/>
      <c r="T539" s="248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9" t="s">
        <v>136</v>
      </c>
      <c r="AU539" s="249" t="s">
        <v>83</v>
      </c>
      <c r="AV539" s="13" t="s">
        <v>134</v>
      </c>
      <c r="AW539" s="13" t="s">
        <v>32</v>
      </c>
      <c r="AX539" s="13" t="s">
        <v>83</v>
      </c>
      <c r="AY539" s="249" t="s">
        <v>129</v>
      </c>
    </row>
    <row r="540" s="2" customFormat="1" ht="21.75" customHeight="1">
      <c r="A540" s="38"/>
      <c r="B540" s="39"/>
      <c r="C540" s="210" t="s">
        <v>332</v>
      </c>
      <c r="D540" s="210" t="s">
        <v>130</v>
      </c>
      <c r="E540" s="211" t="s">
        <v>486</v>
      </c>
      <c r="F540" s="212" t="s">
        <v>209</v>
      </c>
      <c r="G540" s="213" t="s">
        <v>146</v>
      </c>
      <c r="H540" s="214">
        <v>366.88</v>
      </c>
      <c r="I540" s="215"/>
      <c r="J540" s="216">
        <f>ROUND(I540*H540,2)</f>
        <v>0</v>
      </c>
      <c r="K540" s="212" t="s">
        <v>1</v>
      </c>
      <c r="L540" s="44"/>
      <c r="M540" s="217" t="s">
        <v>1</v>
      </c>
      <c r="N540" s="218" t="s">
        <v>40</v>
      </c>
      <c r="O540" s="91"/>
      <c r="P540" s="219">
        <f>O540*H540</f>
        <v>0</v>
      </c>
      <c r="Q540" s="219">
        <v>0</v>
      </c>
      <c r="R540" s="219">
        <f>Q540*H540</f>
        <v>0</v>
      </c>
      <c r="S540" s="219">
        <v>0</v>
      </c>
      <c r="T540" s="220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21" t="s">
        <v>134</v>
      </c>
      <c r="AT540" s="221" t="s">
        <v>130</v>
      </c>
      <c r="AU540" s="221" t="s">
        <v>83</v>
      </c>
      <c r="AY540" s="17" t="s">
        <v>129</v>
      </c>
      <c r="BE540" s="222">
        <f>IF(N540="základní",J540,0)</f>
        <v>0</v>
      </c>
      <c r="BF540" s="222">
        <f>IF(N540="snížená",J540,0)</f>
        <v>0</v>
      </c>
      <c r="BG540" s="222">
        <f>IF(N540="zákl. přenesená",J540,0)</f>
        <v>0</v>
      </c>
      <c r="BH540" s="222">
        <f>IF(N540="sníž. přenesená",J540,0)</f>
        <v>0</v>
      </c>
      <c r="BI540" s="222">
        <f>IF(N540="nulová",J540,0)</f>
        <v>0</v>
      </c>
      <c r="BJ540" s="17" t="s">
        <v>83</v>
      </c>
      <c r="BK540" s="222">
        <f>ROUND(I540*H540,2)</f>
        <v>0</v>
      </c>
      <c r="BL540" s="17" t="s">
        <v>134</v>
      </c>
      <c r="BM540" s="221" t="s">
        <v>487</v>
      </c>
    </row>
    <row r="541" s="2" customFormat="1">
      <c r="A541" s="38"/>
      <c r="B541" s="39"/>
      <c r="C541" s="40"/>
      <c r="D541" s="223" t="s">
        <v>135</v>
      </c>
      <c r="E541" s="40"/>
      <c r="F541" s="224" t="s">
        <v>488</v>
      </c>
      <c r="G541" s="40"/>
      <c r="H541" s="40"/>
      <c r="I541" s="225"/>
      <c r="J541" s="40"/>
      <c r="K541" s="40"/>
      <c r="L541" s="44"/>
      <c r="M541" s="226"/>
      <c r="N541" s="227"/>
      <c r="O541" s="91"/>
      <c r="P541" s="91"/>
      <c r="Q541" s="91"/>
      <c r="R541" s="91"/>
      <c r="S541" s="91"/>
      <c r="T541" s="92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T541" s="17" t="s">
        <v>135</v>
      </c>
      <c r="AU541" s="17" t="s">
        <v>83</v>
      </c>
    </row>
    <row r="542" s="12" customFormat="1">
      <c r="A542" s="12"/>
      <c r="B542" s="228"/>
      <c r="C542" s="229"/>
      <c r="D542" s="223" t="s">
        <v>136</v>
      </c>
      <c r="E542" s="230" t="s">
        <v>1</v>
      </c>
      <c r="F542" s="231" t="s">
        <v>489</v>
      </c>
      <c r="G542" s="229"/>
      <c r="H542" s="232">
        <v>182.91</v>
      </c>
      <c r="I542" s="233"/>
      <c r="J542" s="229"/>
      <c r="K542" s="229"/>
      <c r="L542" s="234"/>
      <c r="M542" s="235"/>
      <c r="N542" s="236"/>
      <c r="O542" s="236"/>
      <c r="P542" s="236"/>
      <c r="Q542" s="236"/>
      <c r="R542" s="236"/>
      <c r="S542" s="236"/>
      <c r="T542" s="237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T542" s="238" t="s">
        <v>136</v>
      </c>
      <c r="AU542" s="238" t="s">
        <v>83</v>
      </c>
      <c r="AV542" s="12" t="s">
        <v>85</v>
      </c>
      <c r="AW542" s="12" t="s">
        <v>32</v>
      </c>
      <c r="AX542" s="12" t="s">
        <v>75</v>
      </c>
      <c r="AY542" s="238" t="s">
        <v>129</v>
      </c>
    </row>
    <row r="543" s="12" customFormat="1">
      <c r="A543" s="12"/>
      <c r="B543" s="228"/>
      <c r="C543" s="229"/>
      <c r="D543" s="223" t="s">
        <v>136</v>
      </c>
      <c r="E543" s="230" t="s">
        <v>1</v>
      </c>
      <c r="F543" s="231" t="s">
        <v>490</v>
      </c>
      <c r="G543" s="229"/>
      <c r="H543" s="232">
        <v>110.18000000000001</v>
      </c>
      <c r="I543" s="233"/>
      <c r="J543" s="229"/>
      <c r="K543" s="229"/>
      <c r="L543" s="234"/>
      <c r="M543" s="235"/>
      <c r="N543" s="236"/>
      <c r="O543" s="236"/>
      <c r="P543" s="236"/>
      <c r="Q543" s="236"/>
      <c r="R543" s="236"/>
      <c r="S543" s="236"/>
      <c r="T543" s="237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T543" s="238" t="s">
        <v>136</v>
      </c>
      <c r="AU543" s="238" t="s">
        <v>83</v>
      </c>
      <c r="AV543" s="12" t="s">
        <v>85</v>
      </c>
      <c r="AW543" s="12" t="s">
        <v>32</v>
      </c>
      <c r="AX543" s="12" t="s">
        <v>75</v>
      </c>
      <c r="AY543" s="238" t="s">
        <v>129</v>
      </c>
    </row>
    <row r="544" s="12" customFormat="1">
      <c r="A544" s="12"/>
      <c r="B544" s="228"/>
      <c r="C544" s="229"/>
      <c r="D544" s="223" t="s">
        <v>136</v>
      </c>
      <c r="E544" s="230" t="s">
        <v>1</v>
      </c>
      <c r="F544" s="231" t="s">
        <v>491</v>
      </c>
      <c r="G544" s="229"/>
      <c r="H544" s="232">
        <v>73.790000000000006</v>
      </c>
      <c r="I544" s="233"/>
      <c r="J544" s="229"/>
      <c r="K544" s="229"/>
      <c r="L544" s="234"/>
      <c r="M544" s="235"/>
      <c r="N544" s="236"/>
      <c r="O544" s="236"/>
      <c r="P544" s="236"/>
      <c r="Q544" s="236"/>
      <c r="R544" s="236"/>
      <c r="S544" s="236"/>
      <c r="T544" s="237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T544" s="238" t="s">
        <v>136</v>
      </c>
      <c r="AU544" s="238" t="s">
        <v>83</v>
      </c>
      <c r="AV544" s="12" t="s">
        <v>85</v>
      </c>
      <c r="AW544" s="12" t="s">
        <v>32</v>
      </c>
      <c r="AX544" s="12" t="s">
        <v>75</v>
      </c>
      <c r="AY544" s="238" t="s">
        <v>129</v>
      </c>
    </row>
    <row r="545" s="13" customFormat="1">
      <c r="A545" s="13"/>
      <c r="B545" s="239"/>
      <c r="C545" s="240"/>
      <c r="D545" s="223" t="s">
        <v>136</v>
      </c>
      <c r="E545" s="241" t="s">
        <v>1</v>
      </c>
      <c r="F545" s="242" t="s">
        <v>138</v>
      </c>
      <c r="G545" s="240"/>
      <c r="H545" s="243">
        <v>366.88000000000005</v>
      </c>
      <c r="I545" s="244"/>
      <c r="J545" s="240"/>
      <c r="K545" s="240"/>
      <c r="L545" s="245"/>
      <c r="M545" s="246"/>
      <c r="N545" s="247"/>
      <c r="O545" s="247"/>
      <c r="P545" s="247"/>
      <c r="Q545" s="247"/>
      <c r="R545" s="247"/>
      <c r="S545" s="247"/>
      <c r="T545" s="248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9" t="s">
        <v>136</v>
      </c>
      <c r="AU545" s="249" t="s">
        <v>83</v>
      </c>
      <c r="AV545" s="13" t="s">
        <v>134</v>
      </c>
      <c r="AW545" s="13" t="s">
        <v>32</v>
      </c>
      <c r="AX545" s="13" t="s">
        <v>83</v>
      </c>
      <c r="AY545" s="249" t="s">
        <v>129</v>
      </c>
    </row>
    <row r="546" s="2" customFormat="1" ht="21.75" customHeight="1">
      <c r="A546" s="38"/>
      <c r="B546" s="39"/>
      <c r="C546" s="210" t="s">
        <v>492</v>
      </c>
      <c r="D546" s="210" t="s">
        <v>130</v>
      </c>
      <c r="E546" s="211" t="s">
        <v>493</v>
      </c>
      <c r="F546" s="212" t="s">
        <v>494</v>
      </c>
      <c r="G546" s="213" t="s">
        <v>141</v>
      </c>
      <c r="H546" s="214">
        <v>288.69999999999999</v>
      </c>
      <c r="I546" s="215"/>
      <c r="J546" s="216">
        <f>ROUND(I546*H546,2)</f>
        <v>0</v>
      </c>
      <c r="K546" s="212" t="s">
        <v>1</v>
      </c>
      <c r="L546" s="44"/>
      <c r="M546" s="217" t="s">
        <v>1</v>
      </c>
      <c r="N546" s="218" t="s">
        <v>40</v>
      </c>
      <c r="O546" s="91"/>
      <c r="P546" s="219">
        <f>O546*H546</f>
        <v>0</v>
      </c>
      <c r="Q546" s="219">
        <v>0</v>
      </c>
      <c r="R546" s="219">
        <f>Q546*H546</f>
        <v>0</v>
      </c>
      <c r="S546" s="219">
        <v>0</v>
      </c>
      <c r="T546" s="220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21" t="s">
        <v>134</v>
      </c>
      <c r="AT546" s="221" t="s">
        <v>130</v>
      </c>
      <c r="AU546" s="221" t="s">
        <v>83</v>
      </c>
      <c r="AY546" s="17" t="s">
        <v>129</v>
      </c>
      <c r="BE546" s="222">
        <f>IF(N546="základní",J546,0)</f>
        <v>0</v>
      </c>
      <c r="BF546" s="222">
        <f>IF(N546="snížená",J546,0)</f>
        <v>0</v>
      </c>
      <c r="BG546" s="222">
        <f>IF(N546="zákl. přenesená",J546,0)</f>
        <v>0</v>
      </c>
      <c r="BH546" s="222">
        <f>IF(N546="sníž. přenesená",J546,0)</f>
        <v>0</v>
      </c>
      <c r="BI546" s="222">
        <f>IF(N546="nulová",J546,0)</f>
        <v>0</v>
      </c>
      <c r="BJ546" s="17" t="s">
        <v>83</v>
      </c>
      <c r="BK546" s="222">
        <f>ROUND(I546*H546,2)</f>
        <v>0</v>
      </c>
      <c r="BL546" s="17" t="s">
        <v>134</v>
      </c>
      <c r="BM546" s="221" t="s">
        <v>495</v>
      </c>
    </row>
    <row r="547" s="2" customFormat="1">
      <c r="A547" s="38"/>
      <c r="B547" s="39"/>
      <c r="C547" s="40"/>
      <c r="D547" s="223" t="s">
        <v>135</v>
      </c>
      <c r="E547" s="40"/>
      <c r="F547" s="224" t="s">
        <v>494</v>
      </c>
      <c r="G547" s="40"/>
      <c r="H547" s="40"/>
      <c r="I547" s="225"/>
      <c r="J547" s="40"/>
      <c r="K547" s="40"/>
      <c r="L547" s="44"/>
      <c r="M547" s="226"/>
      <c r="N547" s="227"/>
      <c r="O547" s="91"/>
      <c r="P547" s="91"/>
      <c r="Q547" s="91"/>
      <c r="R547" s="91"/>
      <c r="S547" s="91"/>
      <c r="T547" s="92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T547" s="17" t="s">
        <v>135</v>
      </c>
      <c r="AU547" s="17" t="s">
        <v>83</v>
      </c>
    </row>
    <row r="548" s="12" customFormat="1">
      <c r="A548" s="12"/>
      <c r="B548" s="228"/>
      <c r="C548" s="229"/>
      <c r="D548" s="223" t="s">
        <v>136</v>
      </c>
      <c r="E548" s="230" t="s">
        <v>1</v>
      </c>
      <c r="F548" s="231" t="s">
        <v>496</v>
      </c>
      <c r="G548" s="229"/>
      <c r="H548" s="232">
        <v>180.16999999999999</v>
      </c>
      <c r="I548" s="233"/>
      <c r="J548" s="229"/>
      <c r="K548" s="229"/>
      <c r="L548" s="234"/>
      <c r="M548" s="235"/>
      <c r="N548" s="236"/>
      <c r="O548" s="236"/>
      <c r="P548" s="236"/>
      <c r="Q548" s="236"/>
      <c r="R548" s="236"/>
      <c r="S548" s="236"/>
      <c r="T548" s="237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T548" s="238" t="s">
        <v>136</v>
      </c>
      <c r="AU548" s="238" t="s">
        <v>83</v>
      </c>
      <c r="AV548" s="12" t="s">
        <v>85</v>
      </c>
      <c r="AW548" s="12" t="s">
        <v>32</v>
      </c>
      <c r="AX548" s="12" t="s">
        <v>75</v>
      </c>
      <c r="AY548" s="238" t="s">
        <v>129</v>
      </c>
    </row>
    <row r="549" s="12" customFormat="1">
      <c r="A549" s="12"/>
      <c r="B549" s="228"/>
      <c r="C549" s="229"/>
      <c r="D549" s="223" t="s">
        <v>136</v>
      </c>
      <c r="E549" s="230" t="s">
        <v>1</v>
      </c>
      <c r="F549" s="231" t="s">
        <v>497</v>
      </c>
      <c r="G549" s="229"/>
      <c r="H549" s="232">
        <v>108.53</v>
      </c>
      <c r="I549" s="233"/>
      <c r="J549" s="229"/>
      <c r="K549" s="229"/>
      <c r="L549" s="234"/>
      <c r="M549" s="235"/>
      <c r="N549" s="236"/>
      <c r="O549" s="236"/>
      <c r="P549" s="236"/>
      <c r="Q549" s="236"/>
      <c r="R549" s="236"/>
      <c r="S549" s="236"/>
      <c r="T549" s="237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T549" s="238" t="s">
        <v>136</v>
      </c>
      <c r="AU549" s="238" t="s">
        <v>83</v>
      </c>
      <c r="AV549" s="12" t="s">
        <v>85</v>
      </c>
      <c r="AW549" s="12" t="s">
        <v>32</v>
      </c>
      <c r="AX549" s="12" t="s">
        <v>75</v>
      </c>
      <c r="AY549" s="238" t="s">
        <v>129</v>
      </c>
    </row>
    <row r="550" s="13" customFormat="1">
      <c r="A550" s="13"/>
      <c r="B550" s="239"/>
      <c r="C550" s="240"/>
      <c r="D550" s="223" t="s">
        <v>136</v>
      </c>
      <c r="E550" s="241" t="s">
        <v>1</v>
      </c>
      <c r="F550" s="242" t="s">
        <v>138</v>
      </c>
      <c r="G550" s="240"/>
      <c r="H550" s="243">
        <v>288.69999999999999</v>
      </c>
      <c r="I550" s="244"/>
      <c r="J550" s="240"/>
      <c r="K550" s="240"/>
      <c r="L550" s="245"/>
      <c r="M550" s="246"/>
      <c r="N550" s="247"/>
      <c r="O550" s="247"/>
      <c r="P550" s="247"/>
      <c r="Q550" s="247"/>
      <c r="R550" s="247"/>
      <c r="S550" s="247"/>
      <c r="T550" s="248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9" t="s">
        <v>136</v>
      </c>
      <c r="AU550" s="249" t="s">
        <v>83</v>
      </c>
      <c r="AV550" s="13" t="s">
        <v>134</v>
      </c>
      <c r="AW550" s="13" t="s">
        <v>32</v>
      </c>
      <c r="AX550" s="13" t="s">
        <v>83</v>
      </c>
      <c r="AY550" s="249" t="s">
        <v>129</v>
      </c>
    </row>
    <row r="551" s="2" customFormat="1" ht="21.75" customHeight="1">
      <c r="A551" s="38"/>
      <c r="B551" s="39"/>
      <c r="C551" s="210" t="s">
        <v>335</v>
      </c>
      <c r="D551" s="210" t="s">
        <v>130</v>
      </c>
      <c r="E551" s="211" t="s">
        <v>498</v>
      </c>
      <c r="F551" s="212" t="s">
        <v>499</v>
      </c>
      <c r="G551" s="213" t="s">
        <v>141</v>
      </c>
      <c r="H551" s="214">
        <v>30.84</v>
      </c>
      <c r="I551" s="215"/>
      <c r="J551" s="216">
        <f>ROUND(I551*H551,2)</f>
        <v>0</v>
      </c>
      <c r="K551" s="212" t="s">
        <v>1</v>
      </c>
      <c r="L551" s="44"/>
      <c r="M551" s="217" t="s">
        <v>1</v>
      </c>
      <c r="N551" s="218" t="s">
        <v>40</v>
      </c>
      <c r="O551" s="91"/>
      <c r="P551" s="219">
        <f>O551*H551</f>
        <v>0</v>
      </c>
      <c r="Q551" s="219">
        <v>0</v>
      </c>
      <c r="R551" s="219">
        <f>Q551*H551</f>
        <v>0</v>
      </c>
      <c r="S551" s="219">
        <v>0</v>
      </c>
      <c r="T551" s="220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21" t="s">
        <v>134</v>
      </c>
      <c r="AT551" s="221" t="s">
        <v>130</v>
      </c>
      <c r="AU551" s="221" t="s">
        <v>83</v>
      </c>
      <c r="AY551" s="17" t="s">
        <v>129</v>
      </c>
      <c r="BE551" s="222">
        <f>IF(N551="základní",J551,0)</f>
        <v>0</v>
      </c>
      <c r="BF551" s="222">
        <f>IF(N551="snížená",J551,0)</f>
        <v>0</v>
      </c>
      <c r="BG551" s="222">
        <f>IF(N551="zákl. přenesená",J551,0)</f>
        <v>0</v>
      </c>
      <c r="BH551" s="222">
        <f>IF(N551="sníž. přenesená",J551,0)</f>
        <v>0</v>
      </c>
      <c r="BI551" s="222">
        <f>IF(N551="nulová",J551,0)</f>
        <v>0</v>
      </c>
      <c r="BJ551" s="17" t="s">
        <v>83</v>
      </c>
      <c r="BK551" s="222">
        <f>ROUND(I551*H551,2)</f>
        <v>0</v>
      </c>
      <c r="BL551" s="17" t="s">
        <v>134</v>
      </c>
      <c r="BM551" s="221" t="s">
        <v>500</v>
      </c>
    </row>
    <row r="552" s="2" customFormat="1">
      <c r="A552" s="38"/>
      <c r="B552" s="39"/>
      <c r="C552" s="40"/>
      <c r="D552" s="223" t="s">
        <v>135</v>
      </c>
      <c r="E552" s="40"/>
      <c r="F552" s="224" t="s">
        <v>499</v>
      </c>
      <c r="G552" s="40"/>
      <c r="H552" s="40"/>
      <c r="I552" s="225"/>
      <c r="J552" s="40"/>
      <c r="K552" s="40"/>
      <c r="L552" s="44"/>
      <c r="M552" s="226"/>
      <c r="N552" s="227"/>
      <c r="O552" s="91"/>
      <c r="P552" s="91"/>
      <c r="Q552" s="91"/>
      <c r="R552" s="91"/>
      <c r="S552" s="91"/>
      <c r="T552" s="92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T552" s="17" t="s">
        <v>135</v>
      </c>
      <c r="AU552" s="17" t="s">
        <v>83</v>
      </c>
    </row>
    <row r="553" s="12" customFormat="1">
      <c r="A553" s="12"/>
      <c r="B553" s="228"/>
      <c r="C553" s="229"/>
      <c r="D553" s="223" t="s">
        <v>136</v>
      </c>
      <c r="E553" s="230" t="s">
        <v>1</v>
      </c>
      <c r="F553" s="231" t="s">
        <v>501</v>
      </c>
      <c r="G553" s="229"/>
      <c r="H553" s="232">
        <v>30.84</v>
      </c>
      <c r="I553" s="233"/>
      <c r="J553" s="229"/>
      <c r="K553" s="229"/>
      <c r="L553" s="234"/>
      <c r="M553" s="235"/>
      <c r="N553" s="236"/>
      <c r="O553" s="236"/>
      <c r="P553" s="236"/>
      <c r="Q553" s="236"/>
      <c r="R553" s="236"/>
      <c r="S553" s="236"/>
      <c r="T553" s="237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T553" s="238" t="s">
        <v>136</v>
      </c>
      <c r="AU553" s="238" t="s">
        <v>83</v>
      </c>
      <c r="AV553" s="12" t="s">
        <v>85</v>
      </c>
      <c r="AW553" s="12" t="s">
        <v>32</v>
      </c>
      <c r="AX553" s="12" t="s">
        <v>75</v>
      </c>
      <c r="AY553" s="238" t="s">
        <v>129</v>
      </c>
    </row>
    <row r="554" s="13" customFormat="1">
      <c r="A554" s="13"/>
      <c r="B554" s="239"/>
      <c r="C554" s="240"/>
      <c r="D554" s="223" t="s">
        <v>136</v>
      </c>
      <c r="E554" s="241" t="s">
        <v>1</v>
      </c>
      <c r="F554" s="242" t="s">
        <v>138</v>
      </c>
      <c r="G554" s="240"/>
      <c r="H554" s="243">
        <v>30.84</v>
      </c>
      <c r="I554" s="244"/>
      <c r="J554" s="240"/>
      <c r="K554" s="240"/>
      <c r="L554" s="245"/>
      <c r="M554" s="246"/>
      <c r="N554" s="247"/>
      <c r="O554" s="247"/>
      <c r="P554" s="247"/>
      <c r="Q554" s="247"/>
      <c r="R554" s="247"/>
      <c r="S554" s="247"/>
      <c r="T554" s="248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9" t="s">
        <v>136</v>
      </c>
      <c r="AU554" s="249" t="s">
        <v>83</v>
      </c>
      <c r="AV554" s="13" t="s">
        <v>134</v>
      </c>
      <c r="AW554" s="13" t="s">
        <v>32</v>
      </c>
      <c r="AX554" s="13" t="s">
        <v>83</v>
      </c>
      <c r="AY554" s="249" t="s">
        <v>129</v>
      </c>
    </row>
    <row r="555" s="2" customFormat="1" ht="21.75" customHeight="1">
      <c r="A555" s="38"/>
      <c r="B555" s="39"/>
      <c r="C555" s="210" t="s">
        <v>502</v>
      </c>
      <c r="D555" s="210" t="s">
        <v>130</v>
      </c>
      <c r="E555" s="211" t="s">
        <v>503</v>
      </c>
      <c r="F555" s="212" t="s">
        <v>504</v>
      </c>
      <c r="G555" s="213" t="s">
        <v>241</v>
      </c>
      <c r="H555" s="214">
        <v>70.692999999999998</v>
      </c>
      <c r="I555" s="215"/>
      <c r="J555" s="216">
        <f>ROUND(I555*H555,2)</f>
        <v>0</v>
      </c>
      <c r="K555" s="212" t="s">
        <v>1</v>
      </c>
      <c r="L555" s="44"/>
      <c r="M555" s="217" t="s">
        <v>1</v>
      </c>
      <c r="N555" s="218" t="s">
        <v>40</v>
      </c>
      <c r="O555" s="91"/>
      <c r="P555" s="219">
        <f>O555*H555</f>
        <v>0</v>
      </c>
      <c r="Q555" s="219">
        <v>0</v>
      </c>
      <c r="R555" s="219">
        <f>Q555*H555</f>
        <v>0</v>
      </c>
      <c r="S555" s="219">
        <v>0</v>
      </c>
      <c r="T555" s="220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21" t="s">
        <v>134</v>
      </c>
      <c r="AT555" s="221" t="s">
        <v>130</v>
      </c>
      <c r="AU555" s="221" t="s">
        <v>83</v>
      </c>
      <c r="AY555" s="17" t="s">
        <v>129</v>
      </c>
      <c r="BE555" s="222">
        <f>IF(N555="základní",J555,0)</f>
        <v>0</v>
      </c>
      <c r="BF555" s="222">
        <f>IF(N555="snížená",J555,0)</f>
        <v>0</v>
      </c>
      <c r="BG555" s="222">
        <f>IF(N555="zákl. přenesená",J555,0)</f>
        <v>0</v>
      </c>
      <c r="BH555" s="222">
        <f>IF(N555="sníž. přenesená",J555,0)</f>
        <v>0</v>
      </c>
      <c r="BI555" s="222">
        <f>IF(N555="nulová",J555,0)</f>
        <v>0</v>
      </c>
      <c r="BJ555" s="17" t="s">
        <v>83</v>
      </c>
      <c r="BK555" s="222">
        <f>ROUND(I555*H555,2)</f>
        <v>0</v>
      </c>
      <c r="BL555" s="17" t="s">
        <v>134</v>
      </c>
      <c r="BM555" s="221" t="s">
        <v>505</v>
      </c>
    </row>
    <row r="556" s="2" customFormat="1">
      <c r="A556" s="38"/>
      <c r="B556" s="39"/>
      <c r="C556" s="40"/>
      <c r="D556" s="223" t="s">
        <v>135</v>
      </c>
      <c r="E556" s="40"/>
      <c r="F556" s="224" t="s">
        <v>506</v>
      </c>
      <c r="G556" s="40"/>
      <c r="H556" s="40"/>
      <c r="I556" s="225"/>
      <c r="J556" s="40"/>
      <c r="K556" s="40"/>
      <c r="L556" s="44"/>
      <c r="M556" s="226"/>
      <c r="N556" s="227"/>
      <c r="O556" s="91"/>
      <c r="P556" s="91"/>
      <c r="Q556" s="91"/>
      <c r="R556" s="91"/>
      <c r="S556" s="91"/>
      <c r="T556" s="92"/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T556" s="17" t="s">
        <v>135</v>
      </c>
      <c r="AU556" s="17" t="s">
        <v>83</v>
      </c>
    </row>
    <row r="557" s="12" customFormat="1">
      <c r="A557" s="12"/>
      <c r="B557" s="228"/>
      <c r="C557" s="229"/>
      <c r="D557" s="223" t="s">
        <v>136</v>
      </c>
      <c r="E557" s="230" t="s">
        <v>1</v>
      </c>
      <c r="F557" s="231" t="s">
        <v>507</v>
      </c>
      <c r="G557" s="229"/>
      <c r="H557" s="232">
        <v>36.033999999999999</v>
      </c>
      <c r="I557" s="233"/>
      <c r="J557" s="229"/>
      <c r="K557" s="229"/>
      <c r="L557" s="234"/>
      <c r="M557" s="235"/>
      <c r="N557" s="236"/>
      <c r="O557" s="236"/>
      <c r="P557" s="236"/>
      <c r="Q557" s="236"/>
      <c r="R557" s="236"/>
      <c r="S557" s="236"/>
      <c r="T557" s="237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T557" s="238" t="s">
        <v>136</v>
      </c>
      <c r="AU557" s="238" t="s">
        <v>83</v>
      </c>
      <c r="AV557" s="12" t="s">
        <v>85</v>
      </c>
      <c r="AW557" s="12" t="s">
        <v>32</v>
      </c>
      <c r="AX557" s="12" t="s">
        <v>75</v>
      </c>
      <c r="AY557" s="238" t="s">
        <v>129</v>
      </c>
    </row>
    <row r="558" s="12" customFormat="1">
      <c r="A558" s="12"/>
      <c r="B558" s="228"/>
      <c r="C558" s="229"/>
      <c r="D558" s="223" t="s">
        <v>136</v>
      </c>
      <c r="E558" s="230" t="s">
        <v>1</v>
      </c>
      <c r="F558" s="231" t="s">
        <v>508</v>
      </c>
      <c r="G558" s="229"/>
      <c r="H558" s="232">
        <v>21.706</v>
      </c>
      <c r="I558" s="233"/>
      <c r="J558" s="229"/>
      <c r="K558" s="229"/>
      <c r="L558" s="234"/>
      <c r="M558" s="235"/>
      <c r="N558" s="236"/>
      <c r="O558" s="236"/>
      <c r="P558" s="236"/>
      <c r="Q558" s="236"/>
      <c r="R558" s="236"/>
      <c r="S558" s="236"/>
      <c r="T558" s="237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T558" s="238" t="s">
        <v>136</v>
      </c>
      <c r="AU558" s="238" t="s">
        <v>83</v>
      </c>
      <c r="AV558" s="12" t="s">
        <v>85</v>
      </c>
      <c r="AW558" s="12" t="s">
        <v>32</v>
      </c>
      <c r="AX558" s="12" t="s">
        <v>75</v>
      </c>
      <c r="AY558" s="238" t="s">
        <v>129</v>
      </c>
    </row>
    <row r="559" s="12" customFormat="1">
      <c r="A559" s="12"/>
      <c r="B559" s="228"/>
      <c r="C559" s="229"/>
      <c r="D559" s="223" t="s">
        <v>136</v>
      </c>
      <c r="E559" s="230" t="s">
        <v>1</v>
      </c>
      <c r="F559" s="231" t="s">
        <v>509</v>
      </c>
      <c r="G559" s="229"/>
      <c r="H559" s="232">
        <v>12.952999999999999</v>
      </c>
      <c r="I559" s="233"/>
      <c r="J559" s="229"/>
      <c r="K559" s="229"/>
      <c r="L559" s="234"/>
      <c r="M559" s="235"/>
      <c r="N559" s="236"/>
      <c r="O559" s="236"/>
      <c r="P559" s="236"/>
      <c r="Q559" s="236"/>
      <c r="R559" s="236"/>
      <c r="S559" s="236"/>
      <c r="T559" s="237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T559" s="238" t="s">
        <v>136</v>
      </c>
      <c r="AU559" s="238" t="s">
        <v>83</v>
      </c>
      <c r="AV559" s="12" t="s">
        <v>85</v>
      </c>
      <c r="AW559" s="12" t="s">
        <v>32</v>
      </c>
      <c r="AX559" s="12" t="s">
        <v>75</v>
      </c>
      <c r="AY559" s="238" t="s">
        <v>129</v>
      </c>
    </row>
    <row r="560" s="13" customFormat="1">
      <c r="A560" s="13"/>
      <c r="B560" s="239"/>
      <c r="C560" s="240"/>
      <c r="D560" s="223" t="s">
        <v>136</v>
      </c>
      <c r="E560" s="241" t="s">
        <v>1</v>
      </c>
      <c r="F560" s="242" t="s">
        <v>138</v>
      </c>
      <c r="G560" s="240"/>
      <c r="H560" s="243">
        <v>70.692999999999998</v>
      </c>
      <c r="I560" s="244"/>
      <c r="J560" s="240"/>
      <c r="K560" s="240"/>
      <c r="L560" s="245"/>
      <c r="M560" s="246"/>
      <c r="N560" s="247"/>
      <c r="O560" s="247"/>
      <c r="P560" s="247"/>
      <c r="Q560" s="247"/>
      <c r="R560" s="247"/>
      <c r="S560" s="247"/>
      <c r="T560" s="248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9" t="s">
        <v>136</v>
      </c>
      <c r="AU560" s="249" t="s">
        <v>83</v>
      </c>
      <c r="AV560" s="13" t="s">
        <v>134</v>
      </c>
      <c r="AW560" s="13" t="s">
        <v>32</v>
      </c>
      <c r="AX560" s="13" t="s">
        <v>83</v>
      </c>
      <c r="AY560" s="249" t="s">
        <v>129</v>
      </c>
    </row>
    <row r="561" s="2" customFormat="1" ht="16.5" customHeight="1">
      <c r="A561" s="38"/>
      <c r="B561" s="39"/>
      <c r="C561" s="210" t="s">
        <v>341</v>
      </c>
      <c r="D561" s="210" t="s">
        <v>130</v>
      </c>
      <c r="E561" s="211" t="s">
        <v>510</v>
      </c>
      <c r="F561" s="212" t="s">
        <v>511</v>
      </c>
      <c r="G561" s="213" t="s">
        <v>241</v>
      </c>
      <c r="H561" s="214">
        <v>1484.5530000000001</v>
      </c>
      <c r="I561" s="215"/>
      <c r="J561" s="216">
        <f>ROUND(I561*H561,2)</f>
        <v>0</v>
      </c>
      <c r="K561" s="212" t="s">
        <v>1</v>
      </c>
      <c r="L561" s="44"/>
      <c r="M561" s="217" t="s">
        <v>1</v>
      </c>
      <c r="N561" s="218" t="s">
        <v>40</v>
      </c>
      <c r="O561" s="91"/>
      <c r="P561" s="219">
        <f>O561*H561</f>
        <v>0</v>
      </c>
      <c r="Q561" s="219">
        <v>0</v>
      </c>
      <c r="R561" s="219">
        <f>Q561*H561</f>
        <v>0</v>
      </c>
      <c r="S561" s="219">
        <v>0</v>
      </c>
      <c r="T561" s="220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21" t="s">
        <v>134</v>
      </c>
      <c r="AT561" s="221" t="s">
        <v>130</v>
      </c>
      <c r="AU561" s="221" t="s">
        <v>83</v>
      </c>
      <c r="AY561" s="17" t="s">
        <v>129</v>
      </c>
      <c r="BE561" s="222">
        <f>IF(N561="základní",J561,0)</f>
        <v>0</v>
      </c>
      <c r="BF561" s="222">
        <f>IF(N561="snížená",J561,0)</f>
        <v>0</v>
      </c>
      <c r="BG561" s="222">
        <f>IF(N561="zákl. přenesená",J561,0)</f>
        <v>0</v>
      </c>
      <c r="BH561" s="222">
        <f>IF(N561="sníž. přenesená",J561,0)</f>
        <v>0</v>
      </c>
      <c r="BI561" s="222">
        <f>IF(N561="nulová",J561,0)</f>
        <v>0</v>
      </c>
      <c r="BJ561" s="17" t="s">
        <v>83</v>
      </c>
      <c r="BK561" s="222">
        <f>ROUND(I561*H561,2)</f>
        <v>0</v>
      </c>
      <c r="BL561" s="17" t="s">
        <v>134</v>
      </c>
      <c r="BM561" s="221" t="s">
        <v>512</v>
      </c>
    </row>
    <row r="562" s="2" customFormat="1">
      <c r="A562" s="38"/>
      <c r="B562" s="39"/>
      <c r="C562" s="40"/>
      <c r="D562" s="223" t="s">
        <v>135</v>
      </c>
      <c r="E562" s="40"/>
      <c r="F562" s="224" t="s">
        <v>511</v>
      </c>
      <c r="G562" s="40"/>
      <c r="H562" s="40"/>
      <c r="I562" s="225"/>
      <c r="J562" s="40"/>
      <c r="K562" s="40"/>
      <c r="L562" s="44"/>
      <c r="M562" s="226"/>
      <c r="N562" s="227"/>
      <c r="O562" s="91"/>
      <c r="P562" s="91"/>
      <c r="Q562" s="91"/>
      <c r="R562" s="91"/>
      <c r="S562" s="91"/>
      <c r="T562" s="92"/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T562" s="17" t="s">
        <v>135</v>
      </c>
      <c r="AU562" s="17" t="s">
        <v>83</v>
      </c>
    </row>
    <row r="563" s="12" customFormat="1">
      <c r="A563" s="12"/>
      <c r="B563" s="228"/>
      <c r="C563" s="229"/>
      <c r="D563" s="223" t="s">
        <v>136</v>
      </c>
      <c r="E563" s="230" t="s">
        <v>1</v>
      </c>
      <c r="F563" s="231" t="s">
        <v>513</v>
      </c>
      <c r="G563" s="229"/>
      <c r="H563" s="232">
        <v>1484.5530000000001</v>
      </c>
      <c r="I563" s="233"/>
      <c r="J563" s="229"/>
      <c r="K563" s="229"/>
      <c r="L563" s="234"/>
      <c r="M563" s="235"/>
      <c r="N563" s="236"/>
      <c r="O563" s="236"/>
      <c r="P563" s="236"/>
      <c r="Q563" s="236"/>
      <c r="R563" s="236"/>
      <c r="S563" s="236"/>
      <c r="T563" s="237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T563" s="238" t="s">
        <v>136</v>
      </c>
      <c r="AU563" s="238" t="s">
        <v>83</v>
      </c>
      <c r="AV563" s="12" t="s">
        <v>85</v>
      </c>
      <c r="AW563" s="12" t="s">
        <v>32</v>
      </c>
      <c r="AX563" s="12" t="s">
        <v>75</v>
      </c>
      <c r="AY563" s="238" t="s">
        <v>129</v>
      </c>
    </row>
    <row r="564" s="13" customFormat="1">
      <c r="A564" s="13"/>
      <c r="B564" s="239"/>
      <c r="C564" s="240"/>
      <c r="D564" s="223" t="s">
        <v>136</v>
      </c>
      <c r="E564" s="241" t="s">
        <v>1</v>
      </c>
      <c r="F564" s="242" t="s">
        <v>138</v>
      </c>
      <c r="G564" s="240"/>
      <c r="H564" s="243">
        <v>1484.5530000000001</v>
      </c>
      <c r="I564" s="244"/>
      <c r="J564" s="240"/>
      <c r="K564" s="240"/>
      <c r="L564" s="245"/>
      <c r="M564" s="246"/>
      <c r="N564" s="247"/>
      <c r="O564" s="247"/>
      <c r="P564" s="247"/>
      <c r="Q564" s="247"/>
      <c r="R564" s="247"/>
      <c r="S564" s="247"/>
      <c r="T564" s="248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9" t="s">
        <v>136</v>
      </c>
      <c r="AU564" s="249" t="s">
        <v>83</v>
      </c>
      <c r="AV564" s="13" t="s">
        <v>134</v>
      </c>
      <c r="AW564" s="13" t="s">
        <v>32</v>
      </c>
      <c r="AX564" s="13" t="s">
        <v>83</v>
      </c>
      <c r="AY564" s="249" t="s">
        <v>129</v>
      </c>
    </row>
    <row r="565" s="2" customFormat="1" ht="16.5" customHeight="1">
      <c r="A565" s="38"/>
      <c r="B565" s="39"/>
      <c r="C565" s="210" t="s">
        <v>514</v>
      </c>
      <c r="D565" s="210" t="s">
        <v>130</v>
      </c>
      <c r="E565" s="211" t="s">
        <v>515</v>
      </c>
      <c r="F565" s="212" t="s">
        <v>516</v>
      </c>
      <c r="G565" s="213" t="s">
        <v>241</v>
      </c>
      <c r="H565" s="214">
        <v>70.692999999999998</v>
      </c>
      <c r="I565" s="215"/>
      <c r="J565" s="216">
        <f>ROUND(I565*H565,2)</f>
        <v>0</v>
      </c>
      <c r="K565" s="212" t="s">
        <v>1</v>
      </c>
      <c r="L565" s="44"/>
      <c r="M565" s="217" t="s">
        <v>1</v>
      </c>
      <c r="N565" s="218" t="s">
        <v>40</v>
      </c>
      <c r="O565" s="91"/>
      <c r="P565" s="219">
        <f>O565*H565</f>
        <v>0</v>
      </c>
      <c r="Q565" s="219">
        <v>0</v>
      </c>
      <c r="R565" s="219">
        <f>Q565*H565</f>
        <v>0</v>
      </c>
      <c r="S565" s="219">
        <v>0</v>
      </c>
      <c r="T565" s="220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21" t="s">
        <v>134</v>
      </c>
      <c r="AT565" s="221" t="s">
        <v>130</v>
      </c>
      <c r="AU565" s="221" t="s">
        <v>83</v>
      </c>
      <c r="AY565" s="17" t="s">
        <v>129</v>
      </c>
      <c r="BE565" s="222">
        <f>IF(N565="základní",J565,0)</f>
        <v>0</v>
      </c>
      <c r="BF565" s="222">
        <f>IF(N565="snížená",J565,0)</f>
        <v>0</v>
      </c>
      <c r="BG565" s="222">
        <f>IF(N565="zákl. přenesená",J565,0)</f>
        <v>0</v>
      </c>
      <c r="BH565" s="222">
        <f>IF(N565="sníž. přenesená",J565,0)</f>
        <v>0</v>
      </c>
      <c r="BI565" s="222">
        <f>IF(N565="nulová",J565,0)</f>
        <v>0</v>
      </c>
      <c r="BJ565" s="17" t="s">
        <v>83</v>
      </c>
      <c r="BK565" s="222">
        <f>ROUND(I565*H565,2)</f>
        <v>0</v>
      </c>
      <c r="BL565" s="17" t="s">
        <v>134</v>
      </c>
      <c r="BM565" s="221" t="s">
        <v>517</v>
      </c>
    </row>
    <row r="566" s="2" customFormat="1">
      <c r="A566" s="38"/>
      <c r="B566" s="39"/>
      <c r="C566" s="40"/>
      <c r="D566" s="223" t="s">
        <v>135</v>
      </c>
      <c r="E566" s="40"/>
      <c r="F566" s="224" t="s">
        <v>516</v>
      </c>
      <c r="G566" s="40"/>
      <c r="H566" s="40"/>
      <c r="I566" s="225"/>
      <c r="J566" s="40"/>
      <c r="K566" s="40"/>
      <c r="L566" s="44"/>
      <c r="M566" s="226"/>
      <c r="N566" s="227"/>
      <c r="O566" s="91"/>
      <c r="P566" s="91"/>
      <c r="Q566" s="91"/>
      <c r="R566" s="91"/>
      <c r="S566" s="91"/>
      <c r="T566" s="92"/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T566" s="17" t="s">
        <v>135</v>
      </c>
      <c r="AU566" s="17" t="s">
        <v>83</v>
      </c>
    </row>
    <row r="567" s="12" customFormat="1">
      <c r="A567" s="12"/>
      <c r="B567" s="228"/>
      <c r="C567" s="229"/>
      <c r="D567" s="223" t="s">
        <v>136</v>
      </c>
      <c r="E567" s="230" t="s">
        <v>1</v>
      </c>
      <c r="F567" s="231" t="s">
        <v>518</v>
      </c>
      <c r="G567" s="229"/>
      <c r="H567" s="232">
        <v>70.692999999999998</v>
      </c>
      <c r="I567" s="233"/>
      <c r="J567" s="229"/>
      <c r="K567" s="229"/>
      <c r="L567" s="234"/>
      <c r="M567" s="235"/>
      <c r="N567" s="236"/>
      <c r="O567" s="236"/>
      <c r="P567" s="236"/>
      <c r="Q567" s="236"/>
      <c r="R567" s="236"/>
      <c r="S567" s="236"/>
      <c r="T567" s="237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T567" s="238" t="s">
        <v>136</v>
      </c>
      <c r="AU567" s="238" t="s">
        <v>83</v>
      </c>
      <c r="AV567" s="12" t="s">
        <v>85</v>
      </c>
      <c r="AW567" s="12" t="s">
        <v>32</v>
      </c>
      <c r="AX567" s="12" t="s">
        <v>75</v>
      </c>
      <c r="AY567" s="238" t="s">
        <v>129</v>
      </c>
    </row>
    <row r="568" s="13" customFormat="1">
      <c r="A568" s="13"/>
      <c r="B568" s="239"/>
      <c r="C568" s="240"/>
      <c r="D568" s="223" t="s">
        <v>136</v>
      </c>
      <c r="E568" s="241" t="s">
        <v>1</v>
      </c>
      <c r="F568" s="242" t="s">
        <v>138</v>
      </c>
      <c r="G568" s="240"/>
      <c r="H568" s="243">
        <v>70.692999999999998</v>
      </c>
      <c r="I568" s="244"/>
      <c r="J568" s="240"/>
      <c r="K568" s="240"/>
      <c r="L568" s="245"/>
      <c r="M568" s="246"/>
      <c r="N568" s="247"/>
      <c r="O568" s="247"/>
      <c r="P568" s="247"/>
      <c r="Q568" s="247"/>
      <c r="R568" s="247"/>
      <c r="S568" s="247"/>
      <c r="T568" s="248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9" t="s">
        <v>136</v>
      </c>
      <c r="AU568" s="249" t="s">
        <v>83</v>
      </c>
      <c r="AV568" s="13" t="s">
        <v>134</v>
      </c>
      <c r="AW568" s="13" t="s">
        <v>32</v>
      </c>
      <c r="AX568" s="13" t="s">
        <v>83</v>
      </c>
      <c r="AY568" s="249" t="s">
        <v>129</v>
      </c>
    </row>
    <row r="569" s="11" customFormat="1" ht="25.92" customHeight="1">
      <c r="A569" s="11"/>
      <c r="B569" s="196"/>
      <c r="C569" s="197"/>
      <c r="D569" s="198" t="s">
        <v>74</v>
      </c>
      <c r="E569" s="199" t="s">
        <v>519</v>
      </c>
      <c r="F569" s="199" t="s">
        <v>520</v>
      </c>
      <c r="G569" s="197"/>
      <c r="H569" s="197"/>
      <c r="I569" s="200"/>
      <c r="J569" s="201">
        <f>BK569</f>
        <v>0</v>
      </c>
      <c r="K569" s="197"/>
      <c r="L569" s="202"/>
      <c r="M569" s="203"/>
      <c r="N569" s="204"/>
      <c r="O569" s="204"/>
      <c r="P569" s="205">
        <f>SUM(P570:P574)</f>
        <v>0</v>
      </c>
      <c r="Q569" s="204"/>
      <c r="R569" s="205">
        <f>SUM(R570:R574)</f>
        <v>0</v>
      </c>
      <c r="S569" s="204"/>
      <c r="T569" s="206">
        <f>SUM(T570:T574)</f>
        <v>0</v>
      </c>
      <c r="U569" s="11"/>
      <c r="V569" s="11"/>
      <c r="W569" s="11"/>
      <c r="X569" s="11"/>
      <c r="Y569" s="11"/>
      <c r="Z569" s="11"/>
      <c r="AA569" s="11"/>
      <c r="AB569" s="11"/>
      <c r="AC569" s="11"/>
      <c r="AD569" s="11"/>
      <c r="AE569" s="11"/>
      <c r="AR569" s="207" t="s">
        <v>83</v>
      </c>
      <c r="AT569" s="208" t="s">
        <v>74</v>
      </c>
      <c r="AU569" s="208" t="s">
        <v>75</v>
      </c>
      <c r="AY569" s="207" t="s">
        <v>129</v>
      </c>
      <c r="BK569" s="209">
        <f>SUM(BK570:BK574)</f>
        <v>0</v>
      </c>
    </row>
    <row r="570" s="2" customFormat="1" ht="16.5" customHeight="1">
      <c r="A570" s="38"/>
      <c r="B570" s="39"/>
      <c r="C570" s="210" t="s">
        <v>344</v>
      </c>
      <c r="D570" s="210" t="s">
        <v>130</v>
      </c>
      <c r="E570" s="211" t="s">
        <v>521</v>
      </c>
      <c r="F570" s="212" t="s">
        <v>522</v>
      </c>
      <c r="G570" s="213" t="s">
        <v>241</v>
      </c>
      <c r="H570" s="214">
        <v>639.07899999999995</v>
      </c>
      <c r="I570" s="215"/>
      <c r="J570" s="216">
        <f>ROUND(I570*H570,2)</f>
        <v>0</v>
      </c>
      <c r="K570" s="212" t="s">
        <v>1</v>
      </c>
      <c r="L570" s="44"/>
      <c r="M570" s="217" t="s">
        <v>1</v>
      </c>
      <c r="N570" s="218" t="s">
        <v>40</v>
      </c>
      <c r="O570" s="91"/>
      <c r="P570" s="219">
        <f>O570*H570</f>
        <v>0</v>
      </c>
      <c r="Q570" s="219">
        <v>0</v>
      </c>
      <c r="R570" s="219">
        <f>Q570*H570</f>
        <v>0</v>
      </c>
      <c r="S570" s="219">
        <v>0</v>
      </c>
      <c r="T570" s="220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21" t="s">
        <v>134</v>
      </c>
      <c r="AT570" s="221" t="s">
        <v>130</v>
      </c>
      <c r="AU570" s="221" t="s">
        <v>83</v>
      </c>
      <c r="AY570" s="17" t="s">
        <v>129</v>
      </c>
      <c r="BE570" s="222">
        <f>IF(N570="základní",J570,0)</f>
        <v>0</v>
      </c>
      <c r="BF570" s="222">
        <f>IF(N570="snížená",J570,0)</f>
        <v>0</v>
      </c>
      <c r="BG570" s="222">
        <f>IF(N570="zákl. přenesená",J570,0)</f>
        <v>0</v>
      </c>
      <c r="BH570" s="222">
        <f>IF(N570="sníž. přenesená",J570,0)</f>
        <v>0</v>
      </c>
      <c r="BI570" s="222">
        <f>IF(N570="nulová",J570,0)</f>
        <v>0</v>
      </c>
      <c r="BJ570" s="17" t="s">
        <v>83</v>
      </c>
      <c r="BK570" s="222">
        <f>ROUND(I570*H570,2)</f>
        <v>0</v>
      </c>
      <c r="BL570" s="17" t="s">
        <v>134</v>
      </c>
      <c r="BM570" s="221" t="s">
        <v>523</v>
      </c>
    </row>
    <row r="571" s="2" customFormat="1">
      <c r="A571" s="38"/>
      <c r="B571" s="39"/>
      <c r="C571" s="40"/>
      <c r="D571" s="223" t="s">
        <v>135</v>
      </c>
      <c r="E571" s="40"/>
      <c r="F571" s="224" t="s">
        <v>522</v>
      </c>
      <c r="G571" s="40"/>
      <c r="H571" s="40"/>
      <c r="I571" s="225"/>
      <c r="J571" s="40"/>
      <c r="K571" s="40"/>
      <c r="L571" s="44"/>
      <c r="M571" s="226"/>
      <c r="N571" s="227"/>
      <c r="O571" s="91"/>
      <c r="P571" s="91"/>
      <c r="Q571" s="91"/>
      <c r="R571" s="91"/>
      <c r="S571" s="91"/>
      <c r="T571" s="92"/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T571" s="17" t="s">
        <v>135</v>
      </c>
      <c r="AU571" s="17" t="s">
        <v>83</v>
      </c>
    </row>
    <row r="572" s="14" customFormat="1">
      <c r="A572" s="14"/>
      <c r="B572" s="250"/>
      <c r="C572" s="251"/>
      <c r="D572" s="223" t="s">
        <v>136</v>
      </c>
      <c r="E572" s="252" t="s">
        <v>1</v>
      </c>
      <c r="F572" s="253" t="s">
        <v>524</v>
      </c>
      <c r="G572" s="251"/>
      <c r="H572" s="252" t="s">
        <v>1</v>
      </c>
      <c r="I572" s="254"/>
      <c r="J572" s="251"/>
      <c r="K572" s="251"/>
      <c r="L572" s="255"/>
      <c r="M572" s="256"/>
      <c r="N572" s="257"/>
      <c r="O572" s="257"/>
      <c r="P572" s="257"/>
      <c r="Q572" s="257"/>
      <c r="R572" s="257"/>
      <c r="S572" s="257"/>
      <c r="T572" s="258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9" t="s">
        <v>136</v>
      </c>
      <c r="AU572" s="259" t="s">
        <v>83</v>
      </c>
      <c r="AV572" s="14" t="s">
        <v>83</v>
      </c>
      <c r="AW572" s="14" t="s">
        <v>32</v>
      </c>
      <c r="AX572" s="14" t="s">
        <v>75</v>
      </c>
      <c r="AY572" s="259" t="s">
        <v>129</v>
      </c>
    </row>
    <row r="573" s="12" customFormat="1">
      <c r="A573" s="12"/>
      <c r="B573" s="228"/>
      <c r="C573" s="229"/>
      <c r="D573" s="223" t="s">
        <v>136</v>
      </c>
      <c r="E573" s="230" t="s">
        <v>1</v>
      </c>
      <c r="F573" s="231" t="s">
        <v>525</v>
      </c>
      <c r="G573" s="229"/>
      <c r="H573" s="232">
        <v>639.07899999999995</v>
      </c>
      <c r="I573" s="233"/>
      <c r="J573" s="229"/>
      <c r="K573" s="229"/>
      <c r="L573" s="234"/>
      <c r="M573" s="235"/>
      <c r="N573" s="236"/>
      <c r="O573" s="236"/>
      <c r="P573" s="236"/>
      <c r="Q573" s="236"/>
      <c r="R573" s="236"/>
      <c r="S573" s="236"/>
      <c r="T573" s="237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T573" s="238" t="s">
        <v>136</v>
      </c>
      <c r="AU573" s="238" t="s">
        <v>83</v>
      </c>
      <c r="AV573" s="12" t="s">
        <v>85</v>
      </c>
      <c r="AW573" s="12" t="s">
        <v>32</v>
      </c>
      <c r="AX573" s="12" t="s">
        <v>75</v>
      </c>
      <c r="AY573" s="238" t="s">
        <v>129</v>
      </c>
    </row>
    <row r="574" s="13" customFormat="1">
      <c r="A574" s="13"/>
      <c r="B574" s="239"/>
      <c r="C574" s="240"/>
      <c r="D574" s="223" t="s">
        <v>136</v>
      </c>
      <c r="E574" s="241" t="s">
        <v>1</v>
      </c>
      <c r="F574" s="242" t="s">
        <v>138</v>
      </c>
      <c r="G574" s="240"/>
      <c r="H574" s="243">
        <v>639.07899999999995</v>
      </c>
      <c r="I574" s="244"/>
      <c r="J574" s="240"/>
      <c r="K574" s="240"/>
      <c r="L574" s="245"/>
      <c r="M574" s="246"/>
      <c r="N574" s="247"/>
      <c r="O574" s="247"/>
      <c r="P574" s="247"/>
      <c r="Q574" s="247"/>
      <c r="R574" s="247"/>
      <c r="S574" s="247"/>
      <c r="T574" s="248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9" t="s">
        <v>136</v>
      </c>
      <c r="AU574" s="249" t="s">
        <v>83</v>
      </c>
      <c r="AV574" s="13" t="s">
        <v>134</v>
      </c>
      <c r="AW574" s="13" t="s">
        <v>32</v>
      </c>
      <c r="AX574" s="13" t="s">
        <v>83</v>
      </c>
      <c r="AY574" s="249" t="s">
        <v>129</v>
      </c>
    </row>
    <row r="575" s="11" customFormat="1" ht="25.92" customHeight="1">
      <c r="A575" s="11"/>
      <c r="B575" s="196"/>
      <c r="C575" s="197"/>
      <c r="D575" s="198" t="s">
        <v>74</v>
      </c>
      <c r="E575" s="199" t="s">
        <v>526</v>
      </c>
      <c r="F575" s="199" t="s">
        <v>527</v>
      </c>
      <c r="G575" s="197"/>
      <c r="H575" s="197"/>
      <c r="I575" s="200"/>
      <c r="J575" s="201">
        <f>BK575</f>
        <v>0</v>
      </c>
      <c r="K575" s="197"/>
      <c r="L575" s="202"/>
      <c r="M575" s="203"/>
      <c r="N575" s="204"/>
      <c r="O575" s="204"/>
      <c r="P575" s="205">
        <f>SUM(P576:P603)</f>
        <v>0</v>
      </c>
      <c r="Q575" s="204"/>
      <c r="R575" s="205">
        <f>SUM(R576:R603)</f>
        <v>0</v>
      </c>
      <c r="S575" s="204"/>
      <c r="T575" s="206">
        <f>SUM(T576:T603)</f>
        <v>0</v>
      </c>
      <c r="U575" s="11"/>
      <c r="V575" s="11"/>
      <c r="W575" s="11"/>
      <c r="X575" s="11"/>
      <c r="Y575" s="11"/>
      <c r="Z575" s="11"/>
      <c r="AA575" s="11"/>
      <c r="AB575" s="11"/>
      <c r="AC575" s="11"/>
      <c r="AD575" s="11"/>
      <c r="AE575" s="11"/>
      <c r="AR575" s="207" t="s">
        <v>83</v>
      </c>
      <c r="AT575" s="208" t="s">
        <v>74</v>
      </c>
      <c r="AU575" s="208" t="s">
        <v>75</v>
      </c>
      <c r="AY575" s="207" t="s">
        <v>129</v>
      </c>
      <c r="BK575" s="209">
        <f>SUM(BK576:BK603)</f>
        <v>0</v>
      </c>
    </row>
    <row r="576" s="2" customFormat="1" ht="16.5" customHeight="1">
      <c r="A576" s="38"/>
      <c r="B576" s="39"/>
      <c r="C576" s="210" t="s">
        <v>528</v>
      </c>
      <c r="D576" s="210" t="s">
        <v>130</v>
      </c>
      <c r="E576" s="211" t="s">
        <v>529</v>
      </c>
      <c r="F576" s="212" t="s">
        <v>530</v>
      </c>
      <c r="G576" s="213" t="s">
        <v>141</v>
      </c>
      <c r="H576" s="214">
        <v>10.359999999999999</v>
      </c>
      <c r="I576" s="215"/>
      <c r="J576" s="216">
        <f>ROUND(I576*H576,2)</f>
        <v>0</v>
      </c>
      <c r="K576" s="212" t="s">
        <v>1</v>
      </c>
      <c r="L576" s="44"/>
      <c r="M576" s="217" t="s">
        <v>1</v>
      </c>
      <c r="N576" s="218" t="s">
        <v>40</v>
      </c>
      <c r="O576" s="91"/>
      <c r="P576" s="219">
        <f>O576*H576</f>
        <v>0</v>
      </c>
      <c r="Q576" s="219">
        <v>0</v>
      </c>
      <c r="R576" s="219">
        <f>Q576*H576</f>
        <v>0</v>
      </c>
      <c r="S576" s="219">
        <v>0</v>
      </c>
      <c r="T576" s="220">
        <f>S576*H576</f>
        <v>0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221" t="s">
        <v>134</v>
      </c>
      <c r="AT576" s="221" t="s">
        <v>130</v>
      </c>
      <c r="AU576" s="221" t="s">
        <v>83</v>
      </c>
      <c r="AY576" s="17" t="s">
        <v>129</v>
      </c>
      <c r="BE576" s="222">
        <f>IF(N576="základní",J576,0)</f>
        <v>0</v>
      </c>
      <c r="BF576" s="222">
        <f>IF(N576="snížená",J576,0)</f>
        <v>0</v>
      </c>
      <c r="BG576" s="222">
        <f>IF(N576="zákl. přenesená",J576,0)</f>
        <v>0</v>
      </c>
      <c r="BH576" s="222">
        <f>IF(N576="sníž. přenesená",J576,0)</f>
        <v>0</v>
      </c>
      <c r="BI576" s="222">
        <f>IF(N576="nulová",J576,0)</f>
        <v>0</v>
      </c>
      <c r="BJ576" s="17" t="s">
        <v>83</v>
      </c>
      <c r="BK576" s="222">
        <f>ROUND(I576*H576,2)</f>
        <v>0</v>
      </c>
      <c r="BL576" s="17" t="s">
        <v>134</v>
      </c>
      <c r="BM576" s="221" t="s">
        <v>531</v>
      </c>
    </row>
    <row r="577" s="2" customFormat="1">
      <c r="A577" s="38"/>
      <c r="B577" s="39"/>
      <c r="C577" s="40"/>
      <c r="D577" s="223" t="s">
        <v>135</v>
      </c>
      <c r="E577" s="40"/>
      <c r="F577" s="224" t="s">
        <v>530</v>
      </c>
      <c r="G577" s="40"/>
      <c r="H577" s="40"/>
      <c r="I577" s="225"/>
      <c r="J577" s="40"/>
      <c r="K577" s="40"/>
      <c r="L577" s="44"/>
      <c r="M577" s="226"/>
      <c r="N577" s="227"/>
      <c r="O577" s="91"/>
      <c r="P577" s="91"/>
      <c r="Q577" s="91"/>
      <c r="R577" s="91"/>
      <c r="S577" s="91"/>
      <c r="T577" s="92"/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T577" s="17" t="s">
        <v>135</v>
      </c>
      <c r="AU577" s="17" t="s">
        <v>83</v>
      </c>
    </row>
    <row r="578" s="12" customFormat="1">
      <c r="A578" s="12"/>
      <c r="B578" s="228"/>
      <c r="C578" s="229"/>
      <c r="D578" s="223" t="s">
        <v>136</v>
      </c>
      <c r="E578" s="230" t="s">
        <v>1</v>
      </c>
      <c r="F578" s="231" t="s">
        <v>532</v>
      </c>
      <c r="G578" s="229"/>
      <c r="H578" s="232">
        <v>10.359999999999999</v>
      </c>
      <c r="I578" s="233"/>
      <c r="J578" s="229"/>
      <c r="K578" s="229"/>
      <c r="L578" s="234"/>
      <c r="M578" s="235"/>
      <c r="N578" s="236"/>
      <c r="O578" s="236"/>
      <c r="P578" s="236"/>
      <c r="Q578" s="236"/>
      <c r="R578" s="236"/>
      <c r="S578" s="236"/>
      <c r="T578" s="237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T578" s="238" t="s">
        <v>136</v>
      </c>
      <c r="AU578" s="238" t="s">
        <v>83</v>
      </c>
      <c r="AV578" s="12" t="s">
        <v>85</v>
      </c>
      <c r="AW578" s="12" t="s">
        <v>32</v>
      </c>
      <c r="AX578" s="12" t="s">
        <v>75</v>
      </c>
      <c r="AY578" s="238" t="s">
        <v>129</v>
      </c>
    </row>
    <row r="579" s="13" customFormat="1">
      <c r="A579" s="13"/>
      <c r="B579" s="239"/>
      <c r="C579" s="240"/>
      <c r="D579" s="223" t="s">
        <v>136</v>
      </c>
      <c r="E579" s="241" t="s">
        <v>1</v>
      </c>
      <c r="F579" s="242" t="s">
        <v>138</v>
      </c>
      <c r="G579" s="240"/>
      <c r="H579" s="243">
        <v>10.359999999999999</v>
      </c>
      <c r="I579" s="244"/>
      <c r="J579" s="240"/>
      <c r="K579" s="240"/>
      <c r="L579" s="245"/>
      <c r="M579" s="246"/>
      <c r="N579" s="247"/>
      <c r="O579" s="247"/>
      <c r="P579" s="247"/>
      <c r="Q579" s="247"/>
      <c r="R579" s="247"/>
      <c r="S579" s="247"/>
      <c r="T579" s="248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9" t="s">
        <v>136</v>
      </c>
      <c r="AU579" s="249" t="s">
        <v>83</v>
      </c>
      <c r="AV579" s="13" t="s">
        <v>134</v>
      </c>
      <c r="AW579" s="13" t="s">
        <v>32</v>
      </c>
      <c r="AX579" s="13" t="s">
        <v>83</v>
      </c>
      <c r="AY579" s="249" t="s">
        <v>129</v>
      </c>
    </row>
    <row r="580" s="2" customFormat="1" ht="21.75" customHeight="1">
      <c r="A580" s="38"/>
      <c r="B580" s="39"/>
      <c r="C580" s="210" t="s">
        <v>348</v>
      </c>
      <c r="D580" s="210" t="s">
        <v>130</v>
      </c>
      <c r="E580" s="211" t="s">
        <v>533</v>
      </c>
      <c r="F580" s="212" t="s">
        <v>534</v>
      </c>
      <c r="G580" s="213" t="s">
        <v>141</v>
      </c>
      <c r="H580" s="214">
        <v>10.515000000000001</v>
      </c>
      <c r="I580" s="215"/>
      <c r="J580" s="216">
        <f>ROUND(I580*H580,2)</f>
        <v>0</v>
      </c>
      <c r="K580" s="212" t="s">
        <v>1</v>
      </c>
      <c r="L580" s="44"/>
      <c r="M580" s="217" t="s">
        <v>1</v>
      </c>
      <c r="N580" s="218" t="s">
        <v>40</v>
      </c>
      <c r="O580" s="91"/>
      <c r="P580" s="219">
        <f>O580*H580</f>
        <v>0</v>
      </c>
      <c r="Q580" s="219">
        <v>0</v>
      </c>
      <c r="R580" s="219">
        <f>Q580*H580</f>
        <v>0</v>
      </c>
      <c r="S580" s="219">
        <v>0</v>
      </c>
      <c r="T580" s="220">
        <f>S580*H580</f>
        <v>0</v>
      </c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R580" s="221" t="s">
        <v>134</v>
      </c>
      <c r="AT580" s="221" t="s">
        <v>130</v>
      </c>
      <c r="AU580" s="221" t="s">
        <v>83</v>
      </c>
      <c r="AY580" s="17" t="s">
        <v>129</v>
      </c>
      <c r="BE580" s="222">
        <f>IF(N580="základní",J580,0)</f>
        <v>0</v>
      </c>
      <c r="BF580" s="222">
        <f>IF(N580="snížená",J580,0)</f>
        <v>0</v>
      </c>
      <c r="BG580" s="222">
        <f>IF(N580="zákl. přenesená",J580,0)</f>
        <v>0</v>
      </c>
      <c r="BH580" s="222">
        <f>IF(N580="sníž. přenesená",J580,0)</f>
        <v>0</v>
      </c>
      <c r="BI580" s="222">
        <f>IF(N580="nulová",J580,0)</f>
        <v>0</v>
      </c>
      <c r="BJ580" s="17" t="s">
        <v>83</v>
      </c>
      <c r="BK580" s="222">
        <f>ROUND(I580*H580,2)</f>
        <v>0</v>
      </c>
      <c r="BL580" s="17" t="s">
        <v>134</v>
      </c>
      <c r="BM580" s="221" t="s">
        <v>535</v>
      </c>
    </row>
    <row r="581" s="2" customFormat="1">
      <c r="A581" s="38"/>
      <c r="B581" s="39"/>
      <c r="C581" s="40"/>
      <c r="D581" s="223" t="s">
        <v>135</v>
      </c>
      <c r="E581" s="40"/>
      <c r="F581" s="224" t="s">
        <v>534</v>
      </c>
      <c r="G581" s="40"/>
      <c r="H581" s="40"/>
      <c r="I581" s="225"/>
      <c r="J581" s="40"/>
      <c r="K581" s="40"/>
      <c r="L581" s="44"/>
      <c r="M581" s="226"/>
      <c r="N581" s="227"/>
      <c r="O581" s="91"/>
      <c r="P581" s="91"/>
      <c r="Q581" s="91"/>
      <c r="R581" s="91"/>
      <c r="S581" s="91"/>
      <c r="T581" s="92"/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T581" s="17" t="s">
        <v>135</v>
      </c>
      <c r="AU581" s="17" t="s">
        <v>83</v>
      </c>
    </row>
    <row r="582" s="12" customFormat="1">
      <c r="A582" s="12"/>
      <c r="B582" s="228"/>
      <c r="C582" s="229"/>
      <c r="D582" s="223" t="s">
        <v>136</v>
      </c>
      <c r="E582" s="230" t="s">
        <v>1</v>
      </c>
      <c r="F582" s="231" t="s">
        <v>536</v>
      </c>
      <c r="G582" s="229"/>
      <c r="H582" s="232">
        <v>10.515000000000001</v>
      </c>
      <c r="I582" s="233"/>
      <c r="J582" s="229"/>
      <c r="K582" s="229"/>
      <c r="L582" s="234"/>
      <c r="M582" s="235"/>
      <c r="N582" s="236"/>
      <c r="O582" s="236"/>
      <c r="P582" s="236"/>
      <c r="Q582" s="236"/>
      <c r="R582" s="236"/>
      <c r="S582" s="236"/>
      <c r="T582" s="237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T582" s="238" t="s">
        <v>136</v>
      </c>
      <c r="AU582" s="238" t="s">
        <v>83</v>
      </c>
      <c r="AV582" s="12" t="s">
        <v>85</v>
      </c>
      <c r="AW582" s="12" t="s">
        <v>32</v>
      </c>
      <c r="AX582" s="12" t="s">
        <v>75</v>
      </c>
      <c r="AY582" s="238" t="s">
        <v>129</v>
      </c>
    </row>
    <row r="583" s="13" customFormat="1">
      <c r="A583" s="13"/>
      <c r="B583" s="239"/>
      <c r="C583" s="240"/>
      <c r="D583" s="223" t="s">
        <v>136</v>
      </c>
      <c r="E583" s="241" t="s">
        <v>1</v>
      </c>
      <c r="F583" s="242" t="s">
        <v>138</v>
      </c>
      <c r="G583" s="240"/>
      <c r="H583" s="243">
        <v>10.515000000000001</v>
      </c>
      <c r="I583" s="244"/>
      <c r="J583" s="240"/>
      <c r="K583" s="240"/>
      <c r="L583" s="245"/>
      <c r="M583" s="246"/>
      <c r="N583" s="247"/>
      <c r="O583" s="247"/>
      <c r="P583" s="247"/>
      <c r="Q583" s="247"/>
      <c r="R583" s="247"/>
      <c r="S583" s="247"/>
      <c r="T583" s="248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9" t="s">
        <v>136</v>
      </c>
      <c r="AU583" s="249" t="s">
        <v>83</v>
      </c>
      <c r="AV583" s="13" t="s">
        <v>134</v>
      </c>
      <c r="AW583" s="13" t="s">
        <v>32</v>
      </c>
      <c r="AX583" s="13" t="s">
        <v>83</v>
      </c>
      <c r="AY583" s="249" t="s">
        <v>129</v>
      </c>
    </row>
    <row r="584" s="2" customFormat="1" ht="16.5" customHeight="1">
      <c r="A584" s="38"/>
      <c r="B584" s="39"/>
      <c r="C584" s="210" t="s">
        <v>537</v>
      </c>
      <c r="D584" s="210" t="s">
        <v>130</v>
      </c>
      <c r="E584" s="211" t="s">
        <v>538</v>
      </c>
      <c r="F584" s="212" t="s">
        <v>539</v>
      </c>
      <c r="G584" s="213" t="s">
        <v>141</v>
      </c>
      <c r="H584" s="214">
        <v>10.359999999999999</v>
      </c>
      <c r="I584" s="215"/>
      <c r="J584" s="216">
        <f>ROUND(I584*H584,2)</f>
        <v>0</v>
      </c>
      <c r="K584" s="212" t="s">
        <v>1</v>
      </c>
      <c r="L584" s="44"/>
      <c r="M584" s="217" t="s">
        <v>1</v>
      </c>
      <c r="N584" s="218" t="s">
        <v>40</v>
      </c>
      <c r="O584" s="91"/>
      <c r="P584" s="219">
        <f>O584*H584</f>
        <v>0</v>
      </c>
      <c r="Q584" s="219">
        <v>0</v>
      </c>
      <c r="R584" s="219">
        <f>Q584*H584</f>
        <v>0</v>
      </c>
      <c r="S584" s="219">
        <v>0</v>
      </c>
      <c r="T584" s="220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21" t="s">
        <v>134</v>
      </c>
      <c r="AT584" s="221" t="s">
        <v>130</v>
      </c>
      <c r="AU584" s="221" t="s">
        <v>83</v>
      </c>
      <c r="AY584" s="17" t="s">
        <v>129</v>
      </c>
      <c r="BE584" s="222">
        <f>IF(N584="základní",J584,0)</f>
        <v>0</v>
      </c>
      <c r="BF584" s="222">
        <f>IF(N584="snížená",J584,0)</f>
        <v>0</v>
      </c>
      <c r="BG584" s="222">
        <f>IF(N584="zákl. přenesená",J584,0)</f>
        <v>0</v>
      </c>
      <c r="BH584" s="222">
        <f>IF(N584="sníž. přenesená",J584,0)</f>
        <v>0</v>
      </c>
      <c r="BI584" s="222">
        <f>IF(N584="nulová",J584,0)</f>
        <v>0</v>
      </c>
      <c r="BJ584" s="17" t="s">
        <v>83</v>
      </c>
      <c r="BK584" s="222">
        <f>ROUND(I584*H584,2)</f>
        <v>0</v>
      </c>
      <c r="BL584" s="17" t="s">
        <v>134</v>
      </c>
      <c r="BM584" s="221" t="s">
        <v>540</v>
      </c>
    </row>
    <row r="585" s="2" customFormat="1">
      <c r="A585" s="38"/>
      <c r="B585" s="39"/>
      <c r="C585" s="40"/>
      <c r="D585" s="223" t="s">
        <v>135</v>
      </c>
      <c r="E585" s="40"/>
      <c r="F585" s="224" t="s">
        <v>539</v>
      </c>
      <c r="G585" s="40"/>
      <c r="H585" s="40"/>
      <c r="I585" s="225"/>
      <c r="J585" s="40"/>
      <c r="K585" s="40"/>
      <c r="L585" s="44"/>
      <c r="M585" s="226"/>
      <c r="N585" s="227"/>
      <c r="O585" s="91"/>
      <c r="P585" s="91"/>
      <c r="Q585" s="91"/>
      <c r="R585" s="91"/>
      <c r="S585" s="91"/>
      <c r="T585" s="92"/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T585" s="17" t="s">
        <v>135</v>
      </c>
      <c r="AU585" s="17" t="s">
        <v>83</v>
      </c>
    </row>
    <row r="586" s="12" customFormat="1">
      <c r="A586" s="12"/>
      <c r="B586" s="228"/>
      <c r="C586" s="229"/>
      <c r="D586" s="223" t="s">
        <v>136</v>
      </c>
      <c r="E586" s="230" t="s">
        <v>1</v>
      </c>
      <c r="F586" s="231" t="s">
        <v>541</v>
      </c>
      <c r="G586" s="229"/>
      <c r="H586" s="232">
        <v>10.359999999999999</v>
      </c>
      <c r="I586" s="233"/>
      <c r="J586" s="229"/>
      <c r="K586" s="229"/>
      <c r="L586" s="234"/>
      <c r="M586" s="235"/>
      <c r="N586" s="236"/>
      <c r="O586" s="236"/>
      <c r="P586" s="236"/>
      <c r="Q586" s="236"/>
      <c r="R586" s="236"/>
      <c r="S586" s="236"/>
      <c r="T586" s="237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T586" s="238" t="s">
        <v>136</v>
      </c>
      <c r="AU586" s="238" t="s">
        <v>83</v>
      </c>
      <c r="AV586" s="12" t="s">
        <v>85</v>
      </c>
      <c r="AW586" s="12" t="s">
        <v>32</v>
      </c>
      <c r="AX586" s="12" t="s">
        <v>75</v>
      </c>
      <c r="AY586" s="238" t="s">
        <v>129</v>
      </c>
    </row>
    <row r="587" s="13" customFormat="1">
      <c r="A587" s="13"/>
      <c r="B587" s="239"/>
      <c r="C587" s="240"/>
      <c r="D587" s="223" t="s">
        <v>136</v>
      </c>
      <c r="E587" s="241" t="s">
        <v>1</v>
      </c>
      <c r="F587" s="242" t="s">
        <v>138</v>
      </c>
      <c r="G587" s="240"/>
      <c r="H587" s="243">
        <v>10.359999999999999</v>
      </c>
      <c r="I587" s="244"/>
      <c r="J587" s="240"/>
      <c r="K587" s="240"/>
      <c r="L587" s="245"/>
      <c r="M587" s="246"/>
      <c r="N587" s="247"/>
      <c r="O587" s="247"/>
      <c r="P587" s="247"/>
      <c r="Q587" s="247"/>
      <c r="R587" s="247"/>
      <c r="S587" s="247"/>
      <c r="T587" s="248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9" t="s">
        <v>136</v>
      </c>
      <c r="AU587" s="249" t="s">
        <v>83</v>
      </c>
      <c r="AV587" s="13" t="s">
        <v>134</v>
      </c>
      <c r="AW587" s="13" t="s">
        <v>32</v>
      </c>
      <c r="AX587" s="13" t="s">
        <v>83</v>
      </c>
      <c r="AY587" s="249" t="s">
        <v>129</v>
      </c>
    </row>
    <row r="588" s="2" customFormat="1" ht="16.5" customHeight="1">
      <c r="A588" s="38"/>
      <c r="B588" s="39"/>
      <c r="C588" s="210" t="s">
        <v>351</v>
      </c>
      <c r="D588" s="210" t="s">
        <v>130</v>
      </c>
      <c r="E588" s="211" t="s">
        <v>542</v>
      </c>
      <c r="F588" s="212" t="s">
        <v>543</v>
      </c>
      <c r="G588" s="213" t="s">
        <v>300</v>
      </c>
      <c r="H588" s="214">
        <v>10</v>
      </c>
      <c r="I588" s="215"/>
      <c r="J588" s="216">
        <f>ROUND(I588*H588,2)</f>
        <v>0</v>
      </c>
      <c r="K588" s="212" t="s">
        <v>1</v>
      </c>
      <c r="L588" s="44"/>
      <c r="M588" s="217" t="s">
        <v>1</v>
      </c>
      <c r="N588" s="218" t="s">
        <v>40</v>
      </c>
      <c r="O588" s="91"/>
      <c r="P588" s="219">
        <f>O588*H588</f>
        <v>0</v>
      </c>
      <c r="Q588" s="219">
        <v>0</v>
      </c>
      <c r="R588" s="219">
        <f>Q588*H588</f>
        <v>0</v>
      </c>
      <c r="S588" s="219">
        <v>0</v>
      </c>
      <c r="T588" s="220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21" t="s">
        <v>134</v>
      </c>
      <c r="AT588" s="221" t="s">
        <v>130</v>
      </c>
      <c r="AU588" s="221" t="s">
        <v>83</v>
      </c>
      <c r="AY588" s="17" t="s">
        <v>129</v>
      </c>
      <c r="BE588" s="222">
        <f>IF(N588="základní",J588,0)</f>
        <v>0</v>
      </c>
      <c r="BF588" s="222">
        <f>IF(N588="snížená",J588,0)</f>
        <v>0</v>
      </c>
      <c r="BG588" s="222">
        <f>IF(N588="zákl. přenesená",J588,0)</f>
        <v>0</v>
      </c>
      <c r="BH588" s="222">
        <f>IF(N588="sníž. přenesená",J588,0)</f>
        <v>0</v>
      </c>
      <c r="BI588" s="222">
        <f>IF(N588="nulová",J588,0)</f>
        <v>0</v>
      </c>
      <c r="BJ588" s="17" t="s">
        <v>83</v>
      </c>
      <c r="BK588" s="222">
        <f>ROUND(I588*H588,2)</f>
        <v>0</v>
      </c>
      <c r="BL588" s="17" t="s">
        <v>134</v>
      </c>
      <c r="BM588" s="221" t="s">
        <v>544</v>
      </c>
    </row>
    <row r="589" s="2" customFormat="1">
      <c r="A589" s="38"/>
      <c r="B589" s="39"/>
      <c r="C589" s="40"/>
      <c r="D589" s="223" t="s">
        <v>135</v>
      </c>
      <c r="E589" s="40"/>
      <c r="F589" s="224" t="s">
        <v>543</v>
      </c>
      <c r="G589" s="40"/>
      <c r="H589" s="40"/>
      <c r="I589" s="225"/>
      <c r="J589" s="40"/>
      <c r="K589" s="40"/>
      <c r="L589" s="44"/>
      <c r="M589" s="226"/>
      <c r="N589" s="227"/>
      <c r="O589" s="91"/>
      <c r="P589" s="91"/>
      <c r="Q589" s="91"/>
      <c r="R589" s="91"/>
      <c r="S589" s="91"/>
      <c r="T589" s="92"/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T589" s="17" t="s">
        <v>135</v>
      </c>
      <c r="AU589" s="17" t="s">
        <v>83</v>
      </c>
    </row>
    <row r="590" s="12" customFormat="1">
      <c r="A590" s="12"/>
      <c r="B590" s="228"/>
      <c r="C590" s="229"/>
      <c r="D590" s="223" t="s">
        <v>136</v>
      </c>
      <c r="E590" s="230" t="s">
        <v>1</v>
      </c>
      <c r="F590" s="231" t="s">
        <v>545</v>
      </c>
      <c r="G590" s="229"/>
      <c r="H590" s="232">
        <v>10</v>
      </c>
      <c r="I590" s="233"/>
      <c r="J590" s="229"/>
      <c r="K590" s="229"/>
      <c r="L590" s="234"/>
      <c r="M590" s="235"/>
      <c r="N590" s="236"/>
      <c r="O590" s="236"/>
      <c r="P590" s="236"/>
      <c r="Q590" s="236"/>
      <c r="R590" s="236"/>
      <c r="S590" s="236"/>
      <c r="T590" s="237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T590" s="238" t="s">
        <v>136</v>
      </c>
      <c r="AU590" s="238" t="s">
        <v>83</v>
      </c>
      <c r="AV590" s="12" t="s">
        <v>85</v>
      </c>
      <c r="AW590" s="12" t="s">
        <v>32</v>
      </c>
      <c r="AX590" s="12" t="s">
        <v>75</v>
      </c>
      <c r="AY590" s="238" t="s">
        <v>129</v>
      </c>
    </row>
    <row r="591" s="13" customFormat="1">
      <c r="A591" s="13"/>
      <c r="B591" s="239"/>
      <c r="C591" s="240"/>
      <c r="D591" s="223" t="s">
        <v>136</v>
      </c>
      <c r="E591" s="241" t="s">
        <v>1</v>
      </c>
      <c r="F591" s="242" t="s">
        <v>138</v>
      </c>
      <c r="G591" s="240"/>
      <c r="H591" s="243">
        <v>10</v>
      </c>
      <c r="I591" s="244"/>
      <c r="J591" s="240"/>
      <c r="K591" s="240"/>
      <c r="L591" s="245"/>
      <c r="M591" s="246"/>
      <c r="N591" s="247"/>
      <c r="O591" s="247"/>
      <c r="P591" s="247"/>
      <c r="Q591" s="247"/>
      <c r="R591" s="247"/>
      <c r="S591" s="247"/>
      <c r="T591" s="248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9" t="s">
        <v>136</v>
      </c>
      <c r="AU591" s="249" t="s">
        <v>83</v>
      </c>
      <c r="AV591" s="13" t="s">
        <v>134</v>
      </c>
      <c r="AW591" s="13" t="s">
        <v>32</v>
      </c>
      <c r="AX591" s="13" t="s">
        <v>83</v>
      </c>
      <c r="AY591" s="249" t="s">
        <v>129</v>
      </c>
    </row>
    <row r="592" s="2" customFormat="1" ht="16.5" customHeight="1">
      <c r="A592" s="38"/>
      <c r="B592" s="39"/>
      <c r="C592" s="210" t="s">
        <v>546</v>
      </c>
      <c r="D592" s="210" t="s">
        <v>130</v>
      </c>
      <c r="E592" s="211" t="s">
        <v>547</v>
      </c>
      <c r="F592" s="212" t="s">
        <v>548</v>
      </c>
      <c r="G592" s="213" t="s">
        <v>300</v>
      </c>
      <c r="H592" s="214">
        <v>5</v>
      </c>
      <c r="I592" s="215"/>
      <c r="J592" s="216">
        <f>ROUND(I592*H592,2)</f>
        <v>0</v>
      </c>
      <c r="K592" s="212" t="s">
        <v>1</v>
      </c>
      <c r="L592" s="44"/>
      <c r="M592" s="217" t="s">
        <v>1</v>
      </c>
      <c r="N592" s="218" t="s">
        <v>40</v>
      </c>
      <c r="O592" s="91"/>
      <c r="P592" s="219">
        <f>O592*H592</f>
        <v>0</v>
      </c>
      <c r="Q592" s="219">
        <v>0</v>
      </c>
      <c r="R592" s="219">
        <f>Q592*H592</f>
        <v>0</v>
      </c>
      <c r="S592" s="219">
        <v>0</v>
      </c>
      <c r="T592" s="220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221" t="s">
        <v>134</v>
      </c>
      <c r="AT592" s="221" t="s">
        <v>130</v>
      </c>
      <c r="AU592" s="221" t="s">
        <v>83</v>
      </c>
      <c r="AY592" s="17" t="s">
        <v>129</v>
      </c>
      <c r="BE592" s="222">
        <f>IF(N592="základní",J592,0)</f>
        <v>0</v>
      </c>
      <c r="BF592" s="222">
        <f>IF(N592="snížená",J592,0)</f>
        <v>0</v>
      </c>
      <c r="BG592" s="222">
        <f>IF(N592="zákl. přenesená",J592,0)</f>
        <v>0</v>
      </c>
      <c r="BH592" s="222">
        <f>IF(N592="sníž. přenesená",J592,0)</f>
        <v>0</v>
      </c>
      <c r="BI592" s="222">
        <f>IF(N592="nulová",J592,0)</f>
        <v>0</v>
      </c>
      <c r="BJ592" s="17" t="s">
        <v>83</v>
      </c>
      <c r="BK592" s="222">
        <f>ROUND(I592*H592,2)</f>
        <v>0</v>
      </c>
      <c r="BL592" s="17" t="s">
        <v>134</v>
      </c>
      <c r="BM592" s="221" t="s">
        <v>549</v>
      </c>
    </row>
    <row r="593" s="2" customFormat="1">
      <c r="A593" s="38"/>
      <c r="B593" s="39"/>
      <c r="C593" s="40"/>
      <c r="D593" s="223" t="s">
        <v>135</v>
      </c>
      <c r="E593" s="40"/>
      <c r="F593" s="224" t="s">
        <v>548</v>
      </c>
      <c r="G593" s="40"/>
      <c r="H593" s="40"/>
      <c r="I593" s="225"/>
      <c r="J593" s="40"/>
      <c r="K593" s="40"/>
      <c r="L593" s="44"/>
      <c r="M593" s="226"/>
      <c r="N593" s="227"/>
      <c r="O593" s="91"/>
      <c r="P593" s="91"/>
      <c r="Q593" s="91"/>
      <c r="R593" s="91"/>
      <c r="S593" s="91"/>
      <c r="T593" s="92"/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T593" s="17" t="s">
        <v>135</v>
      </c>
      <c r="AU593" s="17" t="s">
        <v>83</v>
      </c>
    </row>
    <row r="594" s="12" customFormat="1">
      <c r="A594" s="12"/>
      <c r="B594" s="228"/>
      <c r="C594" s="229"/>
      <c r="D594" s="223" t="s">
        <v>136</v>
      </c>
      <c r="E594" s="230" t="s">
        <v>1</v>
      </c>
      <c r="F594" s="231" t="s">
        <v>163</v>
      </c>
      <c r="G594" s="229"/>
      <c r="H594" s="232">
        <v>5</v>
      </c>
      <c r="I594" s="233"/>
      <c r="J594" s="229"/>
      <c r="K594" s="229"/>
      <c r="L594" s="234"/>
      <c r="M594" s="235"/>
      <c r="N594" s="236"/>
      <c r="O594" s="236"/>
      <c r="P594" s="236"/>
      <c r="Q594" s="236"/>
      <c r="R594" s="236"/>
      <c r="S594" s="236"/>
      <c r="T594" s="237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T594" s="238" t="s">
        <v>136</v>
      </c>
      <c r="AU594" s="238" t="s">
        <v>83</v>
      </c>
      <c r="AV594" s="12" t="s">
        <v>85</v>
      </c>
      <c r="AW594" s="12" t="s">
        <v>32</v>
      </c>
      <c r="AX594" s="12" t="s">
        <v>75</v>
      </c>
      <c r="AY594" s="238" t="s">
        <v>129</v>
      </c>
    </row>
    <row r="595" s="13" customFormat="1">
      <c r="A595" s="13"/>
      <c r="B595" s="239"/>
      <c r="C595" s="240"/>
      <c r="D595" s="223" t="s">
        <v>136</v>
      </c>
      <c r="E595" s="241" t="s">
        <v>1</v>
      </c>
      <c r="F595" s="242" t="s">
        <v>138</v>
      </c>
      <c r="G595" s="240"/>
      <c r="H595" s="243">
        <v>5</v>
      </c>
      <c r="I595" s="244"/>
      <c r="J595" s="240"/>
      <c r="K595" s="240"/>
      <c r="L595" s="245"/>
      <c r="M595" s="246"/>
      <c r="N595" s="247"/>
      <c r="O595" s="247"/>
      <c r="P595" s="247"/>
      <c r="Q595" s="247"/>
      <c r="R595" s="247"/>
      <c r="S595" s="247"/>
      <c r="T595" s="248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9" t="s">
        <v>136</v>
      </c>
      <c r="AU595" s="249" t="s">
        <v>83</v>
      </c>
      <c r="AV595" s="13" t="s">
        <v>134</v>
      </c>
      <c r="AW595" s="13" t="s">
        <v>32</v>
      </c>
      <c r="AX595" s="13" t="s">
        <v>83</v>
      </c>
      <c r="AY595" s="249" t="s">
        <v>129</v>
      </c>
    </row>
    <row r="596" s="2" customFormat="1" ht="16.5" customHeight="1">
      <c r="A596" s="38"/>
      <c r="B596" s="39"/>
      <c r="C596" s="210" t="s">
        <v>355</v>
      </c>
      <c r="D596" s="210" t="s">
        <v>130</v>
      </c>
      <c r="E596" s="211" t="s">
        <v>550</v>
      </c>
      <c r="F596" s="212" t="s">
        <v>551</v>
      </c>
      <c r="G596" s="213" t="s">
        <v>300</v>
      </c>
      <c r="H596" s="214">
        <v>5</v>
      </c>
      <c r="I596" s="215"/>
      <c r="J596" s="216">
        <f>ROUND(I596*H596,2)</f>
        <v>0</v>
      </c>
      <c r="K596" s="212" t="s">
        <v>1</v>
      </c>
      <c r="L596" s="44"/>
      <c r="M596" s="217" t="s">
        <v>1</v>
      </c>
      <c r="N596" s="218" t="s">
        <v>40</v>
      </c>
      <c r="O596" s="91"/>
      <c r="P596" s="219">
        <f>O596*H596</f>
        <v>0</v>
      </c>
      <c r="Q596" s="219">
        <v>0</v>
      </c>
      <c r="R596" s="219">
        <f>Q596*H596</f>
        <v>0</v>
      </c>
      <c r="S596" s="219">
        <v>0</v>
      </c>
      <c r="T596" s="220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21" t="s">
        <v>134</v>
      </c>
      <c r="AT596" s="221" t="s">
        <v>130</v>
      </c>
      <c r="AU596" s="221" t="s">
        <v>83</v>
      </c>
      <c r="AY596" s="17" t="s">
        <v>129</v>
      </c>
      <c r="BE596" s="222">
        <f>IF(N596="základní",J596,0)</f>
        <v>0</v>
      </c>
      <c r="BF596" s="222">
        <f>IF(N596="snížená",J596,0)</f>
        <v>0</v>
      </c>
      <c r="BG596" s="222">
        <f>IF(N596="zákl. přenesená",J596,0)</f>
        <v>0</v>
      </c>
      <c r="BH596" s="222">
        <f>IF(N596="sníž. přenesená",J596,0)</f>
        <v>0</v>
      </c>
      <c r="BI596" s="222">
        <f>IF(N596="nulová",J596,0)</f>
        <v>0</v>
      </c>
      <c r="BJ596" s="17" t="s">
        <v>83</v>
      </c>
      <c r="BK596" s="222">
        <f>ROUND(I596*H596,2)</f>
        <v>0</v>
      </c>
      <c r="BL596" s="17" t="s">
        <v>134</v>
      </c>
      <c r="BM596" s="221" t="s">
        <v>552</v>
      </c>
    </row>
    <row r="597" s="2" customFormat="1">
      <c r="A597" s="38"/>
      <c r="B597" s="39"/>
      <c r="C597" s="40"/>
      <c r="D597" s="223" t="s">
        <v>135</v>
      </c>
      <c r="E597" s="40"/>
      <c r="F597" s="224" t="s">
        <v>551</v>
      </c>
      <c r="G597" s="40"/>
      <c r="H597" s="40"/>
      <c r="I597" s="225"/>
      <c r="J597" s="40"/>
      <c r="K597" s="40"/>
      <c r="L597" s="44"/>
      <c r="M597" s="226"/>
      <c r="N597" s="227"/>
      <c r="O597" s="91"/>
      <c r="P597" s="91"/>
      <c r="Q597" s="91"/>
      <c r="R597" s="91"/>
      <c r="S597" s="91"/>
      <c r="T597" s="92"/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T597" s="17" t="s">
        <v>135</v>
      </c>
      <c r="AU597" s="17" t="s">
        <v>83</v>
      </c>
    </row>
    <row r="598" s="12" customFormat="1">
      <c r="A598" s="12"/>
      <c r="B598" s="228"/>
      <c r="C598" s="229"/>
      <c r="D598" s="223" t="s">
        <v>136</v>
      </c>
      <c r="E598" s="230" t="s">
        <v>1</v>
      </c>
      <c r="F598" s="231" t="s">
        <v>163</v>
      </c>
      <c r="G598" s="229"/>
      <c r="H598" s="232">
        <v>5</v>
      </c>
      <c r="I598" s="233"/>
      <c r="J598" s="229"/>
      <c r="K598" s="229"/>
      <c r="L598" s="234"/>
      <c r="M598" s="235"/>
      <c r="N598" s="236"/>
      <c r="O598" s="236"/>
      <c r="P598" s="236"/>
      <c r="Q598" s="236"/>
      <c r="R598" s="236"/>
      <c r="S598" s="236"/>
      <c r="T598" s="237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T598" s="238" t="s">
        <v>136</v>
      </c>
      <c r="AU598" s="238" t="s">
        <v>83</v>
      </c>
      <c r="AV598" s="12" t="s">
        <v>85</v>
      </c>
      <c r="AW598" s="12" t="s">
        <v>32</v>
      </c>
      <c r="AX598" s="12" t="s">
        <v>75</v>
      </c>
      <c r="AY598" s="238" t="s">
        <v>129</v>
      </c>
    </row>
    <row r="599" s="13" customFormat="1">
      <c r="A599" s="13"/>
      <c r="B599" s="239"/>
      <c r="C599" s="240"/>
      <c r="D599" s="223" t="s">
        <v>136</v>
      </c>
      <c r="E599" s="241" t="s">
        <v>1</v>
      </c>
      <c r="F599" s="242" t="s">
        <v>138</v>
      </c>
      <c r="G599" s="240"/>
      <c r="H599" s="243">
        <v>5</v>
      </c>
      <c r="I599" s="244"/>
      <c r="J599" s="240"/>
      <c r="K599" s="240"/>
      <c r="L599" s="245"/>
      <c r="M599" s="246"/>
      <c r="N599" s="247"/>
      <c r="O599" s="247"/>
      <c r="P599" s="247"/>
      <c r="Q599" s="247"/>
      <c r="R599" s="247"/>
      <c r="S599" s="247"/>
      <c r="T599" s="248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9" t="s">
        <v>136</v>
      </c>
      <c r="AU599" s="249" t="s">
        <v>83</v>
      </c>
      <c r="AV599" s="13" t="s">
        <v>134</v>
      </c>
      <c r="AW599" s="13" t="s">
        <v>32</v>
      </c>
      <c r="AX599" s="13" t="s">
        <v>83</v>
      </c>
      <c r="AY599" s="249" t="s">
        <v>129</v>
      </c>
    </row>
    <row r="600" s="2" customFormat="1" ht="16.5" customHeight="1">
      <c r="A600" s="38"/>
      <c r="B600" s="39"/>
      <c r="C600" s="210" t="s">
        <v>553</v>
      </c>
      <c r="D600" s="210" t="s">
        <v>130</v>
      </c>
      <c r="E600" s="211" t="s">
        <v>554</v>
      </c>
      <c r="F600" s="212" t="s">
        <v>555</v>
      </c>
      <c r="G600" s="213" t="s">
        <v>300</v>
      </c>
      <c r="H600" s="214">
        <v>5</v>
      </c>
      <c r="I600" s="215"/>
      <c r="J600" s="216">
        <f>ROUND(I600*H600,2)</f>
        <v>0</v>
      </c>
      <c r="K600" s="212" t="s">
        <v>1</v>
      </c>
      <c r="L600" s="44"/>
      <c r="M600" s="217" t="s">
        <v>1</v>
      </c>
      <c r="N600" s="218" t="s">
        <v>40</v>
      </c>
      <c r="O600" s="91"/>
      <c r="P600" s="219">
        <f>O600*H600</f>
        <v>0</v>
      </c>
      <c r="Q600" s="219">
        <v>0</v>
      </c>
      <c r="R600" s="219">
        <f>Q600*H600</f>
        <v>0</v>
      </c>
      <c r="S600" s="219">
        <v>0</v>
      </c>
      <c r="T600" s="220">
        <f>S600*H600</f>
        <v>0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221" t="s">
        <v>134</v>
      </c>
      <c r="AT600" s="221" t="s">
        <v>130</v>
      </c>
      <c r="AU600" s="221" t="s">
        <v>83</v>
      </c>
      <c r="AY600" s="17" t="s">
        <v>129</v>
      </c>
      <c r="BE600" s="222">
        <f>IF(N600="základní",J600,0)</f>
        <v>0</v>
      </c>
      <c r="BF600" s="222">
        <f>IF(N600="snížená",J600,0)</f>
        <v>0</v>
      </c>
      <c r="BG600" s="222">
        <f>IF(N600="zákl. přenesená",J600,0)</f>
        <v>0</v>
      </c>
      <c r="BH600" s="222">
        <f>IF(N600="sníž. přenesená",J600,0)</f>
        <v>0</v>
      </c>
      <c r="BI600" s="222">
        <f>IF(N600="nulová",J600,0)</f>
        <v>0</v>
      </c>
      <c r="BJ600" s="17" t="s">
        <v>83</v>
      </c>
      <c r="BK600" s="222">
        <f>ROUND(I600*H600,2)</f>
        <v>0</v>
      </c>
      <c r="BL600" s="17" t="s">
        <v>134</v>
      </c>
      <c r="BM600" s="221" t="s">
        <v>556</v>
      </c>
    </row>
    <row r="601" s="2" customFormat="1">
      <c r="A601" s="38"/>
      <c r="B601" s="39"/>
      <c r="C601" s="40"/>
      <c r="D601" s="223" t="s">
        <v>135</v>
      </c>
      <c r="E601" s="40"/>
      <c r="F601" s="224" t="s">
        <v>555</v>
      </c>
      <c r="G601" s="40"/>
      <c r="H601" s="40"/>
      <c r="I601" s="225"/>
      <c r="J601" s="40"/>
      <c r="K601" s="40"/>
      <c r="L601" s="44"/>
      <c r="M601" s="226"/>
      <c r="N601" s="227"/>
      <c r="O601" s="91"/>
      <c r="P601" s="91"/>
      <c r="Q601" s="91"/>
      <c r="R601" s="91"/>
      <c r="S601" s="91"/>
      <c r="T601" s="92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T601" s="17" t="s">
        <v>135</v>
      </c>
      <c r="AU601" s="17" t="s">
        <v>83</v>
      </c>
    </row>
    <row r="602" s="12" customFormat="1">
      <c r="A602" s="12"/>
      <c r="B602" s="228"/>
      <c r="C602" s="229"/>
      <c r="D602" s="223" t="s">
        <v>136</v>
      </c>
      <c r="E602" s="230" t="s">
        <v>1</v>
      </c>
      <c r="F602" s="231" t="s">
        <v>163</v>
      </c>
      <c r="G602" s="229"/>
      <c r="H602" s="232">
        <v>5</v>
      </c>
      <c r="I602" s="233"/>
      <c r="J602" s="229"/>
      <c r="K602" s="229"/>
      <c r="L602" s="234"/>
      <c r="M602" s="235"/>
      <c r="N602" s="236"/>
      <c r="O602" s="236"/>
      <c r="P602" s="236"/>
      <c r="Q602" s="236"/>
      <c r="R602" s="236"/>
      <c r="S602" s="236"/>
      <c r="T602" s="237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T602" s="238" t="s">
        <v>136</v>
      </c>
      <c r="AU602" s="238" t="s">
        <v>83</v>
      </c>
      <c r="AV602" s="12" t="s">
        <v>85</v>
      </c>
      <c r="AW602" s="12" t="s">
        <v>32</v>
      </c>
      <c r="AX602" s="12" t="s">
        <v>75</v>
      </c>
      <c r="AY602" s="238" t="s">
        <v>129</v>
      </c>
    </row>
    <row r="603" s="13" customFormat="1">
      <c r="A603" s="13"/>
      <c r="B603" s="239"/>
      <c r="C603" s="240"/>
      <c r="D603" s="223" t="s">
        <v>136</v>
      </c>
      <c r="E603" s="241" t="s">
        <v>1</v>
      </c>
      <c r="F603" s="242" t="s">
        <v>138</v>
      </c>
      <c r="G603" s="240"/>
      <c r="H603" s="243">
        <v>5</v>
      </c>
      <c r="I603" s="244"/>
      <c r="J603" s="240"/>
      <c r="K603" s="240"/>
      <c r="L603" s="245"/>
      <c r="M603" s="271"/>
      <c r="N603" s="272"/>
      <c r="O603" s="272"/>
      <c r="P603" s="272"/>
      <c r="Q603" s="272"/>
      <c r="R603" s="272"/>
      <c r="S603" s="272"/>
      <c r="T603" s="27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9" t="s">
        <v>136</v>
      </c>
      <c r="AU603" s="249" t="s">
        <v>83</v>
      </c>
      <c r="AV603" s="13" t="s">
        <v>134</v>
      </c>
      <c r="AW603" s="13" t="s">
        <v>32</v>
      </c>
      <c r="AX603" s="13" t="s">
        <v>83</v>
      </c>
      <c r="AY603" s="249" t="s">
        <v>129</v>
      </c>
    </row>
    <row r="604" s="2" customFormat="1" ht="6.96" customHeight="1">
      <c r="A604" s="38"/>
      <c r="B604" s="66"/>
      <c r="C604" s="67"/>
      <c r="D604" s="67"/>
      <c r="E604" s="67"/>
      <c r="F604" s="67"/>
      <c r="G604" s="67"/>
      <c r="H604" s="67"/>
      <c r="I604" s="67"/>
      <c r="J604" s="67"/>
      <c r="K604" s="67"/>
      <c r="L604" s="44"/>
      <c r="M604" s="38"/>
      <c r="O604" s="38"/>
      <c r="P604" s="38"/>
      <c r="Q604" s="38"/>
      <c r="R604" s="38"/>
      <c r="S604" s="38"/>
      <c r="T604" s="38"/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</row>
  </sheetData>
  <sheetProtection sheet="1" autoFilter="0" formatColumns="0" formatRows="0" objects="1" scenarios="1" spinCount="100000" saltValue="WPCETuH4O3kXybg/ilbvxw7nJ5lzKmIxlBhl/vZFZf131Ef5dp+6uTR9RCzZXOcHT3dOf2dDjkf2lARepqNGfg==" hashValue="133IFrXtWesAMwTLYIuSHptRtiRBtyTPAaD6Gw6ng8da1PcjODfOa4rxKxQ0XTXUNLr/JaMXfR1XkSLVOfJDzw==" algorithmName="SHA-512" password="CC35"/>
  <autoFilter ref="C121:K60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Chodská Lhota - III/1921a III/1923, dešťová kanaliace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557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31</v>
      </c>
      <c r="G12" s="38"/>
      <c r="H12" s="38"/>
      <c r="I12" s="140" t="s">
        <v>22</v>
      </c>
      <c r="J12" s="144" t="str">
        <f>'Rekapitulace stavby'!AN8</f>
        <v>17. 9. 2022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Obec Chodská Lhota, Chodská Lhota 83, 345 06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ROUND((SUM(BE121:BE335)),  2)</f>
        <v>0</v>
      </c>
      <c r="G33" s="38"/>
      <c r="H33" s="38"/>
      <c r="I33" s="155">
        <v>0.20999999999999999</v>
      </c>
      <c r="J33" s="154">
        <f>ROUND(((SUM(BE121:BE335))*I33),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ROUND((SUM(BF121:BF335)),  2)</f>
        <v>0</v>
      </c>
      <c r="G34" s="38"/>
      <c r="H34" s="38"/>
      <c r="I34" s="155">
        <v>0.14999999999999999</v>
      </c>
      <c r="J34" s="154">
        <f>ROUND(((SUM(BF121:BF335))*I34),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ROUND((SUM(BG121:BG335)),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ROUND((SUM(BH121:BH335)),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ROUND((SUM(BI121:BI335)),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Chodská Lhota - III/1921a III/1923, dešťová kanaliace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SO301/2 - kanal. stoka C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17. 9. 2022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Obec Chodská Lhota, Chodská Lhota 83, 345 06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110</v>
      </c>
      <c r="E98" s="182"/>
      <c r="F98" s="182"/>
      <c r="G98" s="182"/>
      <c r="H98" s="182"/>
      <c r="I98" s="182"/>
      <c r="J98" s="183">
        <f>J196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111</v>
      </c>
      <c r="E99" s="182"/>
      <c r="F99" s="182"/>
      <c r="G99" s="182"/>
      <c r="H99" s="182"/>
      <c r="I99" s="182"/>
      <c r="J99" s="183">
        <f>J213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113</v>
      </c>
      <c r="E100" s="182"/>
      <c r="F100" s="182"/>
      <c r="G100" s="182"/>
      <c r="H100" s="182"/>
      <c r="I100" s="182"/>
      <c r="J100" s="183">
        <f>J303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114</v>
      </c>
      <c r="E101" s="182"/>
      <c r="F101" s="182"/>
      <c r="G101" s="182"/>
      <c r="H101" s="182"/>
      <c r="I101" s="182"/>
      <c r="J101" s="183">
        <f>J308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115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Chodská Lhota - III/1921a III/1923, dešťová kanaliace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102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SO301/2 - kanal. stoka C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17. 9. 2022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Obec Chodská Lhota, Chodská Lhota 83, 345 06</v>
      </c>
      <c r="G117" s="40"/>
      <c r="H117" s="40"/>
      <c r="I117" s="32" t="s">
        <v>30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33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0" customFormat="1" ht="29.28" customHeight="1">
      <c r="A120" s="185"/>
      <c r="B120" s="186"/>
      <c r="C120" s="187" t="s">
        <v>116</v>
      </c>
      <c r="D120" s="188" t="s">
        <v>60</v>
      </c>
      <c r="E120" s="188" t="s">
        <v>56</v>
      </c>
      <c r="F120" s="188" t="s">
        <v>57</v>
      </c>
      <c r="G120" s="188" t="s">
        <v>117</v>
      </c>
      <c r="H120" s="188" t="s">
        <v>118</v>
      </c>
      <c r="I120" s="188" t="s">
        <v>119</v>
      </c>
      <c r="J120" s="188" t="s">
        <v>106</v>
      </c>
      <c r="K120" s="189" t="s">
        <v>120</v>
      </c>
      <c r="L120" s="190"/>
      <c r="M120" s="100" t="s">
        <v>1</v>
      </c>
      <c r="N120" s="101" t="s">
        <v>39</v>
      </c>
      <c r="O120" s="101" t="s">
        <v>121</v>
      </c>
      <c r="P120" s="101" t="s">
        <v>122</v>
      </c>
      <c r="Q120" s="101" t="s">
        <v>123</v>
      </c>
      <c r="R120" s="101" t="s">
        <v>124</v>
      </c>
      <c r="S120" s="101" t="s">
        <v>125</v>
      </c>
      <c r="T120" s="102" t="s">
        <v>126</v>
      </c>
      <c r="U120" s="185"/>
      <c r="V120" s="185"/>
      <c r="W120" s="185"/>
      <c r="X120" s="185"/>
      <c r="Y120" s="185"/>
      <c r="Z120" s="185"/>
      <c r="AA120" s="185"/>
      <c r="AB120" s="185"/>
      <c r="AC120" s="185"/>
      <c r="AD120" s="185"/>
      <c r="AE120" s="185"/>
    </row>
    <row r="121" s="2" customFormat="1" ht="22.8" customHeight="1">
      <c r="A121" s="38"/>
      <c r="B121" s="39"/>
      <c r="C121" s="107" t="s">
        <v>127</v>
      </c>
      <c r="D121" s="40"/>
      <c r="E121" s="40"/>
      <c r="F121" s="40"/>
      <c r="G121" s="40"/>
      <c r="H121" s="40"/>
      <c r="I121" s="40"/>
      <c r="J121" s="191">
        <f>BK121</f>
        <v>0</v>
      </c>
      <c r="K121" s="40"/>
      <c r="L121" s="44"/>
      <c r="M121" s="103"/>
      <c r="N121" s="192"/>
      <c r="O121" s="104"/>
      <c r="P121" s="193">
        <f>P122+P196+P213+P303+P308</f>
        <v>0</v>
      </c>
      <c r="Q121" s="104"/>
      <c r="R121" s="193">
        <f>R122+R196+R213+R303+R308</f>
        <v>0</v>
      </c>
      <c r="S121" s="104"/>
      <c r="T121" s="194">
        <f>T122+T196+T213+T303+T308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74</v>
      </c>
      <c r="AU121" s="17" t="s">
        <v>108</v>
      </c>
      <c r="BK121" s="195">
        <f>BK122+BK196+BK213+BK303+BK308</f>
        <v>0</v>
      </c>
    </row>
    <row r="122" s="11" customFormat="1" ht="25.92" customHeight="1">
      <c r="A122" s="11"/>
      <c r="B122" s="196"/>
      <c r="C122" s="197"/>
      <c r="D122" s="198" t="s">
        <v>74</v>
      </c>
      <c r="E122" s="199" t="s">
        <v>83</v>
      </c>
      <c r="F122" s="199" t="s">
        <v>128</v>
      </c>
      <c r="G122" s="197"/>
      <c r="H122" s="197"/>
      <c r="I122" s="200"/>
      <c r="J122" s="201">
        <f>BK122</f>
        <v>0</v>
      </c>
      <c r="K122" s="197"/>
      <c r="L122" s="202"/>
      <c r="M122" s="203"/>
      <c r="N122" s="204"/>
      <c r="O122" s="204"/>
      <c r="P122" s="205">
        <f>SUM(P123:P195)</f>
        <v>0</v>
      </c>
      <c r="Q122" s="204"/>
      <c r="R122" s="205">
        <f>SUM(R123:R195)</f>
        <v>0</v>
      </c>
      <c r="S122" s="204"/>
      <c r="T122" s="206">
        <f>SUM(T123:T195)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7" t="s">
        <v>83</v>
      </c>
      <c r="AT122" s="208" t="s">
        <v>74</v>
      </c>
      <c r="AU122" s="208" t="s">
        <v>75</v>
      </c>
      <c r="AY122" s="207" t="s">
        <v>129</v>
      </c>
      <c r="BK122" s="209">
        <f>SUM(BK123:BK195)</f>
        <v>0</v>
      </c>
    </row>
    <row r="123" s="2" customFormat="1" ht="16.5" customHeight="1">
      <c r="A123" s="38"/>
      <c r="B123" s="39"/>
      <c r="C123" s="210" t="s">
        <v>83</v>
      </c>
      <c r="D123" s="210" t="s">
        <v>130</v>
      </c>
      <c r="E123" s="211" t="s">
        <v>131</v>
      </c>
      <c r="F123" s="212" t="s">
        <v>132</v>
      </c>
      <c r="G123" s="213" t="s">
        <v>133</v>
      </c>
      <c r="H123" s="214">
        <v>8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40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134</v>
      </c>
      <c r="AT123" s="221" t="s">
        <v>130</v>
      </c>
      <c r="AU123" s="221" t="s">
        <v>83</v>
      </c>
      <c r="AY123" s="17" t="s">
        <v>129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83</v>
      </c>
      <c r="BK123" s="222">
        <f>ROUND(I123*H123,2)</f>
        <v>0</v>
      </c>
      <c r="BL123" s="17" t="s">
        <v>134</v>
      </c>
      <c r="BM123" s="221" t="s">
        <v>85</v>
      </c>
    </row>
    <row r="124" s="2" customFormat="1">
      <c r="A124" s="38"/>
      <c r="B124" s="39"/>
      <c r="C124" s="40"/>
      <c r="D124" s="223" t="s">
        <v>135</v>
      </c>
      <c r="E124" s="40"/>
      <c r="F124" s="224" t="s">
        <v>132</v>
      </c>
      <c r="G124" s="40"/>
      <c r="H124" s="40"/>
      <c r="I124" s="225"/>
      <c r="J124" s="40"/>
      <c r="K124" s="40"/>
      <c r="L124" s="44"/>
      <c r="M124" s="226"/>
      <c r="N124" s="227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135</v>
      </c>
      <c r="AU124" s="17" t="s">
        <v>83</v>
      </c>
    </row>
    <row r="125" s="12" customFormat="1">
      <c r="A125" s="12"/>
      <c r="B125" s="228"/>
      <c r="C125" s="229"/>
      <c r="D125" s="223" t="s">
        <v>136</v>
      </c>
      <c r="E125" s="230" t="s">
        <v>1</v>
      </c>
      <c r="F125" s="231" t="s">
        <v>558</v>
      </c>
      <c r="G125" s="229"/>
      <c r="H125" s="232">
        <v>8</v>
      </c>
      <c r="I125" s="233"/>
      <c r="J125" s="229"/>
      <c r="K125" s="229"/>
      <c r="L125" s="234"/>
      <c r="M125" s="235"/>
      <c r="N125" s="236"/>
      <c r="O125" s="236"/>
      <c r="P125" s="236"/>
      <c r="Q125" s="236"/>
      <c r="R125" s="236"/>
      <c r="S125" s="236"/>
      <c r="T125" s="237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38" t="s">
        <v>136</v>
      </c>
      <c r="AU125" s="238" t="s">
        <v>83</v>
      </c>
      <c r="AV125" s="12" t="s">
        <v>85</v>
      </c>
      <c r="AW125" s="12" t="s">
        <v>32</v>
      </c>
      <c r="AX125" s="12" t="s">
        <v>75</v>
      </c>
      <c r="AY125" s="238" t="s">
        <v>129</v>
      </c>
    </row>
    <row r="126" s="13" customFormat="1">
      <c r="A126" s="13"/>
      <c r="B126" s="239"/>
      <c r="C126" s="240"/>
      <c r="D126" s="223" t="s">
        <v>136</v>
      </c>
      <c r="E126" s="241" t="s">
        <v>1</v>
      </c>
      <c r="F126" s="242" t="s">
        <v>138</v>
      </c>
      <c r="G126" s="240"/>
      <c r="H126" s="243">
        <v>8</v>
      </c>
      <c r="I126" s="244"/>
      <c r="J126" s="240"/>
      <c r="K126" s="240"/>
      <c r="L126" s="245"/>
      <c r="M126" s="246"/>
      <c r="N126" s="247"/>
      <c r="O126" s="247"/>
      <c r="P126" s="247"/>
      <c r="Q126" s="247"/>
      <c r="R126" s="247"/>
      <c r="S126" s="247"/>
      <c r="T126" s="24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9" t="s">
        <v>136</v>
      </c>
      <c r="AU126" s="249" t="s">
        <v>83</v>
      </c>
      <c r="AV126" s="13" t="s">
        <v>134</v>
      </c>
      <c r="AW126" s="13" t="s">
        <v>32</v>
      </c>
      <c r="AX126" s="13" t="s">
        <v>83</v>
      </c>
      <c r="AY126" s="249" t="s">
        <v>129</v>
      </c>
    </row>
    <row r="127" s="2" customFormat="1" ht="21.75" customHeight="1">
      <c r="A127" s="38"/>
      <c r="B127" s="39"/>
      <c r="C127" s="210" t="s">
        <v>85</v>
      </c>
      <c r="D127" s="210" t="s">
        <v>130</v>
      </c>
      <c r="E127" s="211" t="s">
        <v>144</v>
      </c>
      <c r="F127" s="212" t="s">
        <v>145</v>
      </c>
      <c r="G127" s="213" t="s">
        <v>146</v>
      </c>
      <c r="H127" s="214">
        <v>26.32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40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134</v>
      </c>
      <c r="AT127" s="221" t="s">
        <v>130</v>
      </c>
      <c r="AU127" s="221" t="s">
        <v>83</v>
      </c>
      <c r="AY127" s="17" t="s">
        <v>129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83</v>
      </c>
      <c r="BK127" s="222">
        <f>ROUND(I127*H127,2)</f>
        <v>0</v>
      </c>
      <c r="BL127" s="17" t="s">
        <v>134</v>
      </c>
      <c r="BM127" s="221" t="s">
        <v>134</v>
      </c>
    </row>
    <row r="128" s="2" customFormat="1">
      <c r="A128" s="38"/>
      <c r="B128" s="39"/>
      <c r="C128" s="40"/>
      <c r="D128" s="223" t="s">
        <v>135</v>
      </c>
      <c r="E128" s="40"/>
      <c r="F128" s="224" t="s">
        <v>559</v>
      </c>
      <c r="G128" s="40"/>
      <c r="H128" s="40"/>
      <c r="I128" s="225"/>
      <c r="J128" s="40"/>
      <c r="K128" s="40"/>
      <c r="L128" s="44"/>
      <c r="M128" s="226"/>
      <c r="N128" s="22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135</v>
      </c>
      <c r="AU128" s="17" t="s">
        <v>83</v>
      </c>
    </row>
    <row r="129" s="12" customFormat="1">
      <c r="A129" s="12"/>
      <c r="B129" s="228"/>
      <c r="C129" s="229"/>
      <c r="D129" s="223" t="s">
        <v>136</v>
      </c>
      <c r="E129" s="230" t="s">
        <v>1</v>
      </c>
      <c r="F129" s="231" t="s">
        <v>560</v>
      </c>
      <c r="G129" s="229"/>
      <c r="H129" s="232">
        <v>26.32</v>
      </c>
      <c r="I129" s="233"/>
      <c r="J129" s="229"/>
      <c r="K129" s="229"/>
      <c r="L129" s="234"/>
      <c r="M129" s="235"/>
      <c r="N129" s="236"/>
      <c r="O129" s="236"/>
      <c r="P129" s="236"/>
      <c r="Q129" s="236"/>
      <c r="R129" s="236"/>
      <c r="S129" s="236"/>
      <c r="T129" s="237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38" t="s">
        <v>136</v>
      </c>
      <c r="AU129" s="238" t="s">
        <v>83</v>
      </c>
      <c r="AV129" s="12" t="s">
        <v>85</v>
      </c>
      <c r="AW129" s="12" t="s">
        <v>32</v>
      </c>
      <c r="AX129" s="12" t="s">
        <v>75</v>
      </c>
      <c r="AY129" s="238" t="s">
        <v>129</v>
      </c>
    </row>
    <row r="130" s="13" customFormat="1">
      <c r="A130" s="13"/>
      <c r="B130" s="239"/>
      <c r="C130" s="240"/>
      <c r="D130" s="223" t="s">
        <v>136</v>
      </c>
      <c r="E130" s="241" t="s">
        <v>1</v>
      </c>
      <c r="F130" s="242" t="s">
        <v>138</v>
      </c>
      <c r="G130" s="240"/>
      <c r="H130" s="243">
        <v>26.32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136</v>
      </c>
      <c r="AU130" s="249" t="s">
        <v>83</v>
      </c>
      <c r="AV130" s="13" t="s">
        <v>134</v>
      </c>
      <c r="AW130" s="13" t="s">
        <v>32</v>
      </c>
      <c r="AX130" s="13" t="s">
        <v>83</v>
      </c>
      <c r="AY130" s="249" t="s">
        <v>129</v>
      </c>
    </row>
    <row r="131" s="2" customFormat="1" ht="21.75" customHeight="1">
      <c r="A131" s="38"/>
      <c r="B131" s="39"/>
      <c r="C131" s="210" t="s">
        <v>143</v>
      </c>
      <c r="D131" s="210" t="s">
        <v>130</v>
      </c>
      <c r="E131" s="211" t="s">
        <v>158</v>
      </c>
      <c r="F131" s="212" t="s">
        <v>159</v>
      </c>
      <c r="G131" s="213" t="s">
        <v>146</v>
      </c>
      <c r="H131" s="214">
        <v>6.5800000000000001</v>
      </c>
      <c r="I131" s="215"/>
      <c r="J131" s="216">
        <f>ROUND(I131*H131,2)</f>
        <v>0</v>
      </c>
      <c r="K131" s="212" t="s">
        <v>1</v>
      </c>
      <c r="L131" s="44"/>
      <c r="M131" s="217" t="s">
        <v>1</v>
      </c>
      <c r="N131" s="218" t="s">
        <v>40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134</v>
      </c>
      <c r="AT131" s="221" t="s">
        <v>130</v>
      </c>
      <c r="AU131" s="221" t="s">
        <v>83</v>
      </c>
      <c r="AY131" s="17" t="s">
        <v>129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83</v>
      </c>
      <c r="BK131" s="222">
        <f>ROUND(I131*H131,2)</f>
        <v>0</v>
      </c>
      <c r="BL131" s="17" t="s">
        <v>134</v>
      </c>
      <c r="BM131" s="221" t="s">
        <v>147</v>
      </c>
    </row>
    <row r="132" s="2" customFormat="1">
      <c r="A132" s="38"/>
      <c r="B132" s="39"/>
      <c r="C132" s="40"/>
      <c r="D132" s="223" t="s">
        <v>135</v>
      </c>
      <c r="E132" s="40"/>
      <c r="F132" s="224" t="s">
        <v>159</v>
      </c>
      <c r="G132" s="40"/>
      <c r="H132" s="40"/>
      <c r="I132" s="225"/>
      <c r="J132" s="40"/>
      <c r="K132" s="40"/>
      <c r="L132" s="44"/>
      <c r="M132" s="226"/>
      <c r="N132" s="22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135</v>
      </c>
      <c r="AU132" s="17" t="s">
        <v>83</v>
      </c>
    </row>
    <row r="133" s="12" customFormat="1">
      <c r="A133" s="12"/>
      <c r="B133" s="228"/>
      <c r="C133" s="229"/>
      <c r="D133" s="223" t="s">
        <v>136</v>
      </c>
      <c r="E133" s="230" t="s">
        <v>1</v>
      </c>
      <c r="F133" s="231" t="s">
        <v>561</v>
      </c>
      <c r="G133" s="229"/>
      <c r="H133" s="232">
        <v>6.5800000000000001</v>
      </c>
      <c r="I133" s="233"/>
      <c r="J133" s="229"/>
      <c r="K133" s="229"/>
      <c r="L133" s="234"/>
      <c r="M133" s="235"/>
      <c r="N133" s="236"/>
      <c r="O133" s="236"/>
      <c r="P133" s="236"/>
      <c r="Q133" s="236"/>
      <c r="R133" s="236"/>
      <c r="S133" s="236"/>
      <c r="T133" s="237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38" t="s">
        <v>136</v>
      </c>
      <c r="AU133" s="238" t="s">
        <v>83</v>
      </c>
      <c r="AV133" s="12" t="s">
        <v>85</v>
      </c>
      <c r="AW133" s="12" t="s">
        <v>32</v>
      </c>
      <c r="AX133" s="12" t="s">
        <v>75</v>
      </c>
      <c r="AY133" s="238" t="s">
        <v>129</v>
      </c>
    </row>
    <row r="134" s="13" customFormat="1">
      <c r="A134" s="13"/>
      <c r="B134" s="239"/>
      <c r="C134" s="240"/>
      <c r="D134" s="223" t="s">
        <v>136</v>
      </c>
      <c r="E134" s="241" t="s">
        <v>1</v>
      </c>
      <c r="F134" s="242" t="s">
        <v>138</v>
      </c>
      <c r="G134" s="240"/>
      <c r="H134" s="243">
        <v>6.5800000000000001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136</v>
      </c>
      <c r="AU134" s="249" t="s">
        <v>83</v>
      </c>
      <c r="AV134" s="13" t="s">
        <v>134</v>
      </c>
      <c r="AW134" s="13" t="s">
        <v>32</v>
      </c>
      <c r="AX134" s="13" t="s">
        <v>83</v>
      </c>
      <c r="AY134" s="249" t="s">
        <v>129</v>
      </c>
    </row>
    <row r="135" s="2" customFormat="1" ht="24.15" customHeight="1">
      <c r="A135" s="38"/>
      <c r="B135" s="39"/>
      <c r="C135" s="210" t="s">
        <v>134</v>
      </c>
      <c r="D135" s="210" t="s">
        <v>130</v>
      </c>
      <c r="E135" s="211" t="s">
        <v>164</v>
      </c>
      <c r="F135" s="212" t="s">
        <v>165</v>
      </c>
      <c r="G135" s="213" t="s">
        <v>146</v>
      </c>
      <c r="H135" s="214">
        <v>19.359999999999999</v>
      </c>
      <c r="I135" s="215"/>
      <c r="J135" s="216">
        <f>ROUND(I135*H135,2)</f>
        <v>0</v>
      </c>
      <c r="K135" s="212" t="s">
        <v>1</v>
      </c>
      <c r="L135" s="44"/>
      <c r="M135" s="217" t="s">
        <v>1</v>
      </c>
      <c r="N135" s="218" t="s">
        <v>40</v>
      </c>
      <c r="O135" s="91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1" t="s">
        <v>134</v>
      </c>
      <c r="AT135" s="221" t="s">
        <v>130</v>
      </c>
      <c r="AU135" s="221" t="s">
        <v>83</v>
      </c>
      <c r="AY135" s="17" t="s">
        <v>129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7" t="s">
        <v>83</v>
      </c>
      <c r="BK135" s="222">
        <f>ROUND(I135*H135,2)</f>
        <v>0</v>
      </c>
      <c r="BL135" s="17" t="s">
        <v>134</v>
      </c>
      <c r="BM135" s="221" t="s">
        <v>160</v>
      </c>
    </row>
    <row r="136" s="2" customFormat="1">
      <c r="A136" s="38"/>
      <c r="B136" s="39"/>
      <c r="C136" s="40"/>
      <c r="D136" s="223" t="s">
        <v>135</v>
      </c>
      <c r="E136" s="40"/>
      <c r="F136" s="224" t="s">
        <v>562</v>
      </c>
      <c r="G136" s="40"/>
      <c r="H136" s="40"/>
      <c r="I136" s="225"/>
      <c r="J136" s="40"/>
      <c r="K136" s="40"/>
      <c r="L136" s="44"/>
      <c r="M136" s="226"/>
      <c r="N136" s="22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135</v>
      </c>
      <c r="AU136" s="17" t="s">
        <v>83</v>
      </c>
    </row>
    <row r="137" s="14" customFormat="1">
      <c r="A137" s="14"/>
      <c r="B137" s="250"/>
      <c r="C137" s="251"/>
      <c r="D137" s="223" t="s">
        <v>136</v>
      </c>
      <c r="E137" s="252" t="s">
        <v>1</v>
      </c>
      <c r="F137" s="253" t="s">
        <v>563</v>
      </c>
      <c r="G137" s="251"/>
      <c r="H137" s="252" t="s">
        <v>1</v>
      </c>
      <c r="I137" s="254"/>
      <c r="J137" s="251"/>
      <c r="K137" s="251"/>
      <c r="L137" s="255"/>
      <c r="M137" s="256"/>
      <c r="N137" s="257"/>
      <c r="O137" s="257"/>
      <c r="P137" s="257"/>
      <c r="Q137" s="257"/>
      <c r="R137" s="257"/>
      <c r="S137" s="257"/>
      <c r="T137" s="25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9" t="s">
        <v>136</v>
      </c>
      <c r="AU137" s="259" t="s">
        <v>83</v>
      </c>
      <c r="AV137" s="14" t="s">
        <v>83</v>
      </c>
      <c r="AW137" s="14" t="s">
        <v>32</v>
      </c>
      <c r="AX137" s="14" t="s">
        <v>75</v>
      </c>
      <c r="AY137" s="259" t="s">
        <v>129</v>
      </c>
    </row>
    <row r="138" s="12" customFormat="1">
      <c r="A138" s="12"/>
      <c r="B138" s="228"/>
      <c r="C138" s="229"/>
      <c r="D138" s="223" t="s">
        <v>136</v>
      </c>
      <c r="E138" s="230" t="s">
        <v>1</v>
      </c>
      <c r="F138" s="231" t="s">
        <v>564</v>
      </c>
      <c r="G138" s="229"/>
      <c r="H138" s="232">
        <v>19.359999999999999</v>
      </c>
      <c r="I138" s="233"/>
      <c r="J138" s="229"/>
      <c r="K138" s="229"/>
      <c r="L138" s="234"/>
      <c r="M138" s="235"/>
      <c r="N138" s="236"/>
      <c r="O138" s="236"/>
      <c r="P138" s="236"/>
      <c r="Q138" s="236"/>
      <c r="R138" s="236"/>
      <c r="S138" s="236"/>
      <c r="T138" s="237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38" t="s">
        <v>136</v>
      </c>
      <c r="AU138" s="238" t="s">
        <v>83</v>
      </c>
      <c r="AV138" s="12" t="s">
        <v>85</v>
      </c>
      <c r="AW138" s="12" t="s">
        <v>32</v>
      </c>
      <c r="AX138" s="12" t="s">
        <v>75</v>
      </c>
      <c r="AY138" s="238" t="s">
        <v>129</v>
      </c>
    </row>
    <row r="139" s="13" customFormat="1">
      <c r="A139" s="13"/>
      <c r="B139" s="239"/>
      <c r="C139" s="240"/>
      <c r="D139" s="223" t="s">
        <v>136</v>
      </c>
      <c r="E139" s="241" t="s">
        <v>1</v>
      </c>
      <c r="F139" s="242" t="s">
        <v>138</v>
      </c>
      <c r="G139" s="240"/>
      <c r="H139" s="243">
        <v>19.359999999999999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136</v>
      </c>
      <c r="AU139" s="249" t="s">
        <v>83</v>
      </c>
      <c r="AV139" s="13" t="s">
        <v>134</v>
      </c>
      <c r="AW139" s="13" t="s">
        <v>32</v>
      </c>
      <c r="AX139" s="13" t="s">
        <v>83</v>
      </c>
      <c r="AY139" s="249" t="s">
        <v>129</v>
      </c>
    </row>
    <row r="140" s="2" customFormat="1" ht="21.75" customHeight="1">
      <c r="A140" s="38"/>
      <c r="B140" s="39"/>
      <c r="C140" s="210" t="s">
        <v>163</v>
      </c>
      <c r="D140" s="210" t="s">
        <v>130</v>
      </c>
      <c r="E140" s="211" t="s">
        <v>171</v>
      </c>
      <c r="F140" s="212" t="s">
        <v>172</v>
      </c>
      <c r="G140" s="213" t="s">
        <v>146</v>
      </c>
      <c r="H140" s="214">
        <v>4.8399999999999999</v>
      </c>
      <c r="I140" s="215"/>
      <c r="J140" s="216">
        <f>ROUND(I140*H140,2)</f>
        <v>0</v>
      </c>
      <c r="K140" s="212" t="s">
        <v>1</v>
      </c>
      <c r="L140" s="44"/>
      <c r="M140" s="217" t="s">
        <v>1</v>
      </c>
      <c r="N140" s="218" t="s">
        <v>40</v>
      </c>
      <c r="O140" s="91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1" t="s">
        <v>134</v>
      </c>
      <c r="AT140" s="221" t="s">
        <v>130</v>
      </c>
      <c r="AU140" s="221" t="s">
        <v>83</v>
      </c>
      <c r="AY140" s="17" t="s">
        <v>129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7" t="s">
        <v>83</v>
      </c>
      <c r="BK140" s="222">
        <f>ROUND(I140*H140,2)</f>
        <v>0</v>
      </c>
      <c r="BL140" s="17" t="s">
        <v>134</v>
      </c>
      <c r="BM140" s="221" t="s">
        <v>166</v>
      </c>
    </row>
    <row r="141" s="2" customFormat="1">
      <c r="A141" s="38"/>
      <c r="B141" s="39"/>
      <c r="C141" s="40"/>
      <c r="D141" s="223" t="s">
        <v>135</v>
      </c>
      <c r="E141" s="40"/>
      <c r="F141" s="224" t="s">
        <v>172</v>
      </c>
      <c r="G141" s="40"/>
      <c r="H141" s="40"/>
      <c r="I141" s="225"/>
      <c r="J141" s="40"/>
      <c r="K141" s="40"/>
      <c r="L141" s="44"/>
      <c r="M141" s="226"/>
      <c r="N141" s="22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135</v>
      </c>
      <c r="AU141" s="17" t="s">
        <v>83</v>
      </c>
    </row>
    <row r="142" s="12" customFormat="1">
      <c r="A142" s="12"/>
      <c r="B142" s="228"/>
      <c r="C142" s="229"/>
      <c r="D142" s="223" t="s">
        <v>136</v>
      </c>
      <c r="E142" s="230" t="s">
        <v>1</v>
      </c>
      <c r="F142" s="231" t="s">
        <v>565</v>
      </c>
      <c r="G142" s="229"/>
      <c r="H142" s="232">
        <v>4.8399999999999999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38" t="s">
        <v>136</v>
      </c>
      <c r="AU142" s="238" t="s">
        <v>83</v>
      </c>
      <c r="AV142" s="12" t="s">
        <v>85</v>
      </c>
      <c r="AW142" s="12" t="s">
        <v>32</v>
      </c>
      <c r="AX142" s="12" t="s">
        <v>75</v>
      </c>
      <c r="AY142" s="238" t="s">
        <v>129</v>
      </c>
    </row>
    <row r="143" s="13" customFormat="1">
      <c r="A143" s="13"/>
      <c r="B143" s="239"/>
      <c r="C143" s="240"/>
      <c r="D143" s="223" t="s">
        <v>136</v>
      </c>
      <c r="E143" s="241" t="s">
        <v>1</v>
      </c>
      <c r="F143" s="242" t="s">
        <v>138</v>
      </c>
      <c r="G143" s="240"/>
      <c r="H143" s="243">
        <v>4.8399999999999999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136</v>
      </c>
      <c r="AU143" s="249" t="s">
        <v>83</v>
      </c>
      <c r="AV143" s="13" t="s">
        <v>134</v>
      </c>
      <c r="AW143" s="13" t="s">
        <v>32</v>
      </c>
      <c r="AX143" s="13" t="s">
        <v>83</v>
      </c>
      <c r="AY143" s="249" t="s">
        <v>129</v>
      </c>
    </row>
    <row r="144" s="2" customFormat="1" ht="21.75" customHeight="1">
      <c r="A144" s="38"/>
      <c r="B144" s="39"/>
      <c r="C144" s="210" t="s">
        <v>147</v>
      </c>
      <c r="D144" s="210" t="s">
        <v>130</v>
      </c>
      <c r="E144" s="211" t="s">
        <v>177</v>
      </c>
      <c r="F144" s="212" t="s">
        <v>178</v>
      </c>
      <c r="G144" s="213" t="s">
        <v>179</v>
      </c>
      <c r="H144" s="214">
        <v>57.159999999999997</v>
      </c>
      <c r="I144" s="215"/>
      <c r="J144" s="216">
        <f>ROUND(I144*H144,2)</f>
        <v>0</v>
      </c>
      <c r="K144" s="212" t="s">
        <v>1</v>
      </c>
      <c r="L144" s="44"/>
      <c r="M144" s="217" t="s">
        <v>1</v>
      </c>
      <c r="N144" s="218" t="s">
        <v>40</v>
      </c>
      <c r="O144" s="91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1" t="s">
        <v>134</v>
      </c>
      <c r="AT144" s="221" t="s">
        <v>130</v>
      </c>
      <c r="AU144" s="221" t="s">
        <v>83</v>
      </c>
      <c r="AY144" s="17" t="s">
        <v>129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7" t="s">
        <v>83</v>
      </c>
      <c r="BK144" s="222">
        <f>ROUND(I144*H144,2)</f>
        <v>0</v>
      </c>
      <c r="BL144" s="17" t="s">
        <v>134</v>
      </c>
      <c r="BM144" s="221" t="s">
        <v>173</v>
      </c>
    </row>
    <row r="145" s="2" customFormat="1">
      <c r="A145" s="38"/>
      <c r="B145" s="39"/>
      <c r="C145" s="40"/>
      <c r="D145" s="223" t="s">
        <v>135</v>
      </c>
      <c r="E145" s="40"/>
      <c r="F145" s="224" t="s">
        <v>566</v>
      </c>
      <c r="G145" s="40"/>
      <c r="H145" s="40"/>
      <c r="I145" s="225"/>
      <c r="J145" s="40"/>
      <c r="K145" s="40"/>
      <c r="L145" s="44"/>
      <c r="M145" s="226"/>
      <c r="N145" s="22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135</v>
      </c>
      <c r="AU145" s="17" t="s">
        <v>83</v>
      </c>
    </row>
    <row r="146" s="12" customFormat="1">
      <c r="A146" s="12"/>
      <c r="B146" s="228"/>
      <c r="C146" s="229"/>
      <c r="D146" s="223" t="s">
        <v>136</v>
      </c>
      <c r="E146" s="230" t="s">
        <v>1</v>
      </c>
      <c r="F146" s="231" t="s">
        <v>567</v>
      </c>
      <c r="G146" s="229"/>
      <c r="H146" s="232">
        <v>57.159999999999997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38" t="s">
        <v>136</v>
      </c>
      <c r="AU146" s="238" t="s">
        <v>83</v>
      </c>
      <c r="AV146" s="12" t="s">
        <v>85</v>
      </c>
      <c r="AW146" s="12" t="s">
        <v>32</v>
      </c>
      <c r="AX146" s="12" t="s">
        <v>75</v>
      </c>
      <c r="AY146" s="238" t="s">
        <v>129</v>
      </c>
    </row>
    <row r="147" s="13" customFormat="1">
      <c r="A147" s="13"/>
      <c r="B147" s="239"/>
      <c r="C147" s="240"/>
      <c r="D147" s="223" t="s">
        <v>136</v>
      </c>
      <c r="E147" s="241" t="s">
        <v>1</v>
      </c>
      <c r="F147" s="242" t="s">
        <v>138</v>
      </c>
      <c r="G147" s="240"/>
      <c r="H147" s="243">
        <v>57.159999999999997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136</v>
      </c>
      <c r="AU147" s="249" t="s">
        <v>83</v>
      </c>
      <c r="AV147" s="13" t="s">
        <v>134</v>
      </c>
      <c r="AW147" s="13" t="s">
        <v>32</v>
      </c>
      <c r="AX147" s="13" t="s">
        <v>83</v>
      </c>
      <c r="AY147" s="249" t="s">
        <v>129</v>
      </c>
    </row>
    <row r="148" s="2" customFormat="1" ht="21.75" customHeight="1">
      <c r="A148" s="38"/>
      <c r="B148" s="39"/>
      <c r="C148" s="210" t="s">
        <v>176</v>
      </c>
      <c r="D148" s="210" t="s">
        <v>130</v>
      </c>
      <c r="E148" s="211" t="s">
        <v>184</v>
      </c>
      <c r="F148" s="212" t="s">
        <v>185</v>
      </c>
      <c r="G148" s="213" t="s">
        <v>179</v>
      </c>
      <c r="H148" s="214">
        <v>57.159999999999997</v>
      </c>
      <c r="I148" s="215"/>
      <c r="J148" s="216">
        <f>ROUND(I148*H148,2)</f>
        <v>0</v>
      </c>
      <c r="K148" s="212" t="s">
        <v>1</v>
      </c>
      <c r="L148" s="44"/>
      <c r="M148" s="217" t="s">
        <v>1</v>
      </c>
      <c r="N148" s="218" t="s">
        <v>40</v>
      </c>
      <c r="O148" s="91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1" t="s">
        <v>134</v>
      </c>
      <c r="AT148" s="221" t="s">
        <v>130</v>
      </c>
      <c r="AU148" s="221" t="s">
        <v>83</v>
      </c>
      <c r="AY148" s="17" t="s">
        <v>129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7" t="s">
        <v>83</v>
      </c>
      <c r="BK148" s="222">
        <f>ROUND(I148*H148,2)</f>
        <v>0</v>
      </c>
      <c r="BL148" s="17" t="s">
        <v>134</v>
      </c>
      <c r="BM148" s="221" t="s">
        <v>180</v>
      </c>
    </row>
    <row r="149" s="2" customFormat="1">
      <c r="A149" s="38"/>
      <c r="B149" s="39"/>
      <c r="C149" s="40"/>
      <c r="D149" s="223" t="s">
        <v>135</v>
      </c>
      <c r="E149" s="40"/>
      <c r="F149" s="224" t="s">
        <v>185</v>
      </c>
      <c r="G149" s="40"/>
      <c r="H149" s="40"/>
      <c r="I149" s="225"/>
      <c r="J149" s="40"/>
      <c r="K149" s="40"/>
      <c r="L149" s="44"/>
      <c r="M149" s="226"/>
      <c r="N149" s="22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135</v>
      </c>
      <c r="AU149" s="17" t="s">
        <v>83</v>
      </c>
    </row>
    <row r="150" s="12" customFormat="1">
      <c r="A150" s="12"/>
      <c r="B150" s="228"/>
      <c r="C150" s="229"/>
      <c r="D150" s="223" t="s">
        <v>136</v>
      </c>
      <c r="E150" s="230" t="s">
        <v>1</v>
      </c>
      <c r="F150" s="231" t="s">
        <v>567</v>
      </c>
      <c r="G150" s="229"/>
      <c r="H150" s="232">
        <v>57.159999999999997</v>
      </c>
      <c r="I150" s="233"/>
      <c r="J150" s="229"/>
      <c r="K150" s="229"/>
      <c r="L150" s="234"/>
      <c r="M150" s="235"/>
      <c r="N150" s="236"/>
      <c r="O150" s="236"/>
      <c r="P150" s="236"/>
      <c r="Q150" s="236"/>
      <c r="R150" s="236"/>
      <c r="S150" s="236"/>
      <c r="T150" s="237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38" t="s">
        <v>136</v>
      </c>
      <c r="AU150" s="238" t="s">
        <v>83</v>
      </c>
      <c r="AV150" s="12" t="s">
        <v>85</v>
      </c>
      <c r="AW150" s="12" t="s">
        <v>32</v>
      </c>
      <c r="AX150" s="12" t="s">
        <v>75</v>
      </c>
      <c r="AY150" s="238" t="s">
        <v>129</v>
      </c>
    </row>
    <row r="151" s="13" customFormat="1">
      <c r="A151" s="13"/>
      <c r="B151" s="239"/>
      <c r="C151" s="240"/>
      <c r="D151" s="223" t="s">
        <v>136</v>
      </c>
      <c r="E151" s="241" t="s">
        <v>1</v>
      </c>
      <c r="F151" s="242" t="s">
        <v>138</v>
      </c>
      <c r="G151" s="240"/>
      <c r="H151" s="243">
        <v>57.159999999999997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136</v>
      </c>
      <c r="AU151" s="249" t="s">
        <v>83</v>
      </c>
      <c r="AV151" s="13" t="s">
        <v>134</v>
      </c>
      <c r="AW151" s="13" t="s">
        <v>32</v>
      </c>
      <c r="AX151" s="13" t="s">
        <v>83</v>
      </c>
      <c r="AY151" s="249" t="s">
        <v>129</v>
      </c>
    </row>
    <row r="152" s="2" customFormat="1" ht="21.75" customHeight="1">
      <c r="A152" s="38"/>
      <c r="B152" s="39"/>
      <c r="C152" s="210" t="s">
        <v>160</v>
      </c>
      <c r="D152" s="210" t="s">
        <v>130</v>
      </c>
      <c r="E152" s="211" t="s">
        <v>189</v>
      </c>
      <c r="F152" s="212" t="s">
        <v>190</v>
      </c>
      <c r="G152" s="213" t="s">
        <v>179</v>
      </c>
      <c r="H152" s="214">
        <v>13.09</v>
      </c>
      <c r="I152" s="215"/>
      <c r="J152" s="216">
        <f>ROUND(I152*H152,2)</f>
        <v>0</v>
      </c>
      <c r="K152" s="212" t="s">
        <v>1</v>
      </c>
      <c r="L152" s="44"/>
      <c r="M152" s="217" t="s">
        <v>1</v>
      </c>
      <c r="N152" s="218" t="s">
        <v>40</v>
      </c>
      <c r="O152" s="91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1" t="s">
        <v>134</v>
      </c>
      <c r="AT152" s="221" t="s">
        <v>130</v>
      </c>
      <c r="AU152" s="221" t="s">
        <v>83</v>
      </c>
      <c r="AY152" s="17" t="s">
        <v>129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7" t="s">
        <v>83</v>
      </c>
      <c r="BK152" s="222">
        <f>ROUND(I152*H152,2)</f>
        <v>0</v>
      </c>
      <c r="BL152" s="17" t="s">
        <v>134</v>
      </c>
      <c r="BM152" s="221" t="s">
        <v>186</v>
      </c>
    </row>
    <row r="153" s="2" customFormat="1">
      <c r="A153" s="38"/>
      <c r="B153" s="39"/>
      <c r="C153" s="40"/>
      <c r="D153" s="223" t="s">
        <v>135</v>
      </c>
      <c r="E153" s="40"/>
      <c r="F153" s="224" t="s">
        <v>568</v>
      </c>
      <c r="G153" s="40"/>
      <c r="H153" s="40"/>
      <c r="I153" s="225"/>
      <c r="J153" s="40"/>
      <c r="K153" s="40"/>
      <c r="L153" s="44"/>
      <c r="M153" s="226"/>
      <c r="N153" s="22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135</v>
      </c>
      <c r="AU153" s="17" t="s">
        <v>83</v>
      </c>
    </row>
    <row r="154" s="12" customFormat="1">
      <c r="A154" s="12"/>
      <c r="B154" s="228"/>
      <c r="C154" s="229"/>
      <c r="D154" s="223" t="s">
        <v>136</v>
      </c>
      <c r="E154" s="230" t="s">
        <v>1</v>
      </c>
      <c r="F154" s="231" t="s">
        <v>569</v>
      </c>
      <c r="G154" s="229"/>
      <c r="H154" s="232">
        <v>13.09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38" t="s">
        <v>136</v>
      </c>
      <c r="AU154" s="238" t="s">
        <v>83</v>
      </c>
      <c r="AV154" s="12" t="s">
        <v>85</v>
      </c>
      <c r="AW154" s="12" t="s">
        <v>32</v>
      </c>
      <c r="AX154" s="12" t="s">
        <v>75</v>
      </c>
      <c r="AY154" s="238" t="s">
        <v>129</v>
      </c>
    </row>
    <row r="155" s="13" customFormat="1">
      <c r="A155" s="13"/>
      <c r="B155" s="239"/>
      <c r="C155" s="240"/>
      <c r="D155" s="223" t="s">
        <v>136</v>
      </c>
      <c r="E155" s="241" t="s">
        <v>1</v>
      </c>
      <c r="F155" s="242" t="s">
        <v>138</v>
      </c>
      <c r="G155" s="240"/>
      <c r="H155" s="243">
        <v>13.09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136</v>
      </c>
      <c r="AU155" s="249" t="s">
        <v>83</v>
      </c>
      <c r="AV155" s="13" t="s">
        <v>134</v>
      </c>
      <c r="AW155" s="13" t="s">
        <v>32</v>
      </c>
      <c r="AX155" s="13" t="s">
        <v>83</v>
      </c>
      <c r="AY155" s="249" t="s">
        <v>129</v>
      </c>
    </row>
    <row r="156" s="2" customFormat="1" ht="21.75" customHeight="1">
      <c r="A156" s="38"/>
      <c r="B156" s="39"/>
      <c r="C156" s="210" t="s">
        <v>188</v>
      </c>
      <c r="D156" s="210" t="s">
        <v>130</v>
      </c>
      <c r="E156" s="211" t="s">
        <v>195</v>
      </c>
      <c r="F156" s="212" t="s">
        <v>196</v>
      </c>
      <c r="G156" s="213" t="s">
        <v>179</v>
      </c>
      <c r="H156" s="214">
        <v>13.09</v>
      </c>
      <c r="I156" s="215"/>
      <c r="J156" s="216">
        <f>ROUND(I156*H156,2)</f>
        <v>0</v>
      </c>
      <c r="K156" s="212" t="s">
        <v>1</v>
      </c>
      <c r="L156" s="44"/>
      <c r="M156" s="217" t="s">
        <v>1</v>
      </c>
      <c r="N156" s="218" t="s">
        <v>40</v>
      </c>
      <c r="O156" s="91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1" t="s">
        <v>134</v>
      </c>
      <c r="AT156" s="221" t="s">
        <v>130</v>
      </c>
      <c r="AU156" s="221" t="s">
        <v>83</v>
      </c>
      <c r="AY156" s="17" t="s">
        <v>129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7" t="s">
        <v>83</v>
      </c>
      <c r="BK156" s="222">
        <f>ROUND(I156*H156,2)</f>
        <v>0</v>
      </c>
      <c r="BL156" s="17" t="s">
        <v>134</v>
      </c>
      <c r="BM156" s="221" t="s">
        <v>191</v>
      </c>
    </row>
    <row r="157" s="2" customFormat="1">
      <c r="A157" s="38"/>
      <c r="B157" s="39"/>
      <c r="C157" s="40"/>
      <c r="D157" s="223" t="s">
        <v>135</v>
      </c>
      <c r="E157" s="40"/>
      <c r="F157" s="224" t="s">
        <v>196</v>
      </c>
      <c r="G157" s="40"/>
      <c r="H157" s="40"/>
      <c r="I157" s="225"/>
      <c r="J157" s="40"/>
      <c r="K157" s="40"/>
      <c r="L157" s="44"/>
      <c r="M157" s="226"/>
      <c r="N157" s="227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135</v>
      </c>
      <c r="AU157" s="17" t="s">
        <v>83</v>
      </c>
    </row>
    <row r="158" s="12" customFormat="1">
      <c r="A158" s="12"/>
      <c r="B158" s="228"/>
      <c r="C158" s="229"/>
      <c r="D158" s="223" t="s">
        <v>136</v>
      </c>
      <c r="E158" s="230" t="s">
        <v>1</v>
      </c>
      <c r="F158" s="231" t="s">
        <v>569</v>
      </c>
      <c r="G158" s="229"/>
      <c r="H158" s="232">
        <v>13.09</v>
      </c>
      <c r="I158" s="233"/>
      <c r="J158" s="229"/>
      <c r="K158" s="229"/>
      <c r="L158" s="234"/>
      <c r="M158" s="235"/>
      <c r="N158" s="236"/>
      <c r="O158" s="236"/>
      <c r="P158" s="236"/>
      <c r="Q158" s="236"/>
      <c r="R158" s="236"/>
      <c r="S158" s="236"/>
      <c r="T158" s="237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38" t="s">
        <v>136</v>
      </c>
      <c r="AU158" s="238" t="s">
        <v>83</v>
      </c>
      <c r="AV158" s="12" t="s">
        <v>85</v>
      </c>
      <c r="AW158" s="12" t="s">
        <v>32</v>
      </c>
      <c r="AX158" s="12" t="s">
        <v>75</v>
      </c>
      <c r="AY158" s="238" t="s">
        <v>129</v>
      </c>
    </row>
    <row r="159" s="13" customFormat="1">
      <c r="A159" s="13"/>
      <c r="B159" s="239"/>
      <c r="C159" s="240"/>
      <c r="D159" s="223" t="s">
        <v>136</v>
      </c>
      <c r="E159" s="241" t="s">
        <v>1</v>
      </c>
      <c r="F159" s="242" t="s">
        <v>138</v>
      </c>
      <c r="G159" s="240"/>
      <c r="H159" s="243">
        <v>13.09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136</v>
      </c>
      <c r="AU159" s="249" t="s">
        <v>83</v>
      </c>
      <c r="AV159" s="13" t="s">
        <v>134</v>
      </c>
      <c r="AW159" s="13" t="s">
        <v>32</v>
      </c>
      <c r="AX159" s="13" t="s">
        <v>83</v>
      </c>
      <c r="AY159" s="249" t="s">
        <v>129</v>
      </c>
    </row>
    <row r="160" s="2" customFormat="1" ht="16.5" customHeight="1">
      <c r="A160" s="38"/>
      <c r="B160" s="39"/>
      <c r="C160" s="210" t="s">
        <v>166</v>
      </c>
      <c r="D160" s="210" t="s">
        <v>130</v>
      </c>
      <c r="E160" s="211" t="s">
        <v>199</v>
      </c>
      <c r="F160" s="212" t="s">
        <v>200</v>
      </c>
      <c r="G160" s="213" t="s">
        <v>146</v>
      </c>
      <c r="H160" s="214">
        <v>22.84</v>
      </c>
      <c r="I160" s="215"/>
      <c r="J160" s="216">
        <f>ROUND(I160*H160,2)</f>
        <v>0</v>
      </c>
      <c r="K160" s="212" t="s">
        <v>1</v>
      </c>
      <c r="L160" s="44"/>
      <c r="M160" s="217" t="s">
        <v>1</v>
      </c>
      <c r="N160" s="218" t="s">
        <v>40</v>
      </c>
      <c r="O160" s="91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1" t="s">
        <v>134</v>
      </c>
      <c r="AT160" s="221" t="s">
        <v>130</v>
      </c>
      <c r="AU160" s="221" t="s">
        <v>83</v>
      </c>
      <c r="AY160" s="17" t="s">
        <v>129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7" t="s">
        <v>83</v>
      </c>
      <c r="BK160" s="222">
        <f>ROUND(I160*H160,2)</f>
        <v>0</v>
      </c>
      <c r="BL160" s="17" t="s">
        <v>134</v>
      </c>
      <c r="BM160" s="221" t="s">
        <v>197</v>
      </c>
    </row>
    <row r="161" s="2" customFormat="1">
      <c r="A161" s="38"/>
      <c r="B161" s="39"/>
      <c r="C161" s="40"/>
      <c r="D161" s="223" t="s">
        <v>135</v>
      </c>
      <c r="E161" s="40"/>
      <c r="F161" s="224" t="s">
        <v>570</v>
      </c>
      <c r="G161" s="40"/>
      <c r="H161" s="40"/>
      <c r="I161" s="225"/>
      <c r="J161" s="40"/>
      <c r="K161" s="40"/>
      <c r="L161" s="44"/>
      <c r="M161" s="226"/>
      <c r="N161" s="227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135</v>
      </c>
      <c r="AU161" s="17" t="s">
        <v>83</v>
      </c>
    </row>
    <row r="162" s="12" customFormat="1">
      <c r="A162" s="12"/>
      <c r="B162" s="228"/>
      <c r="C162" s="229"/>
      <c r="D162" s="223" t="s">
        <v>136</v>
      </c>
      <c r="E162" s="230" t="s">
        <v>1</v>
      </c>
      <c r="F162" s="231" t="s">
        <v>571</v>
      </c>
      <c r="G162" s="229"/>
      <c r="H162" s="232">
        <v>22.84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38" t="s">
        <v>136</v>
      </c>
      <c r="AU162" s="238" t="s">
        <v>83</v>
      </c>
      <c r="AV162" s="12" t="s">
        <v>85</v>
      </c>
      <c r="AW162" s="12" t="s">
        <v>32</v>
      </c>
      <c r="AX162" s="12" t="s">
        <v>75</v>
      </c>
      <c r="AY162" s="238" t="s">
        <v>129</v>
      </c>
    </row>
    <row r="163" s="13" customFormat="1">
      <c r="A163" s="13"/>
      <c r="B163" s="239"/>
      <c r="C163" s="240"/>
      <c r="D163" s="223" t="s">
        <v>136</v>
      </c>
      <c r="E163" s="241" t="s">
        <v>1</v>
      </c>
      <c r="F163" s="242" t="s">
        <v>138</v>
      </c>
      <c r="G163" s="240"/>
      <c r="H163" s="243">
        <v>22.84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136</v>
      </c>
      <c r="AU163" s="249" t="s">
        <v>83</v>
      </c>
      <c r="AV163" s="13" t="s">
        <v>134</v>
      </c>
      <c r="AW163" s="13" t="s">
        <v>32</v>
      </c>
      <c r="AX163" s="13" t="s">
        <v>83</v>
      </c>
      <c r="AY163" s="249" t="s">
        <v>129</v>
      </c>
    </row>
    <row r="164" s="2" customFormat="1" ht="21.75" customHeight="1">
      <c r="A164" s="38"/>
      <c r="B164" s="39"/>
      <c r="C164" s="210" t="s">
        <v>198</v>
      </c>
      <c r="D164" s="210" t="s">
        <v>130</v>
      </c>
      <c r="E164" s="211" t="s">
        <v>208</v>
      </c>
      <c r="F164" s="212" t="s">
        <v>209</v>
      </c>
      <c r="G164" s="213" t="s">
        <v>146</v>
      </c>
      <c r="H164" s="214">
        <v>52.240000000000002</v>
      </c>
      <c r="I164" s="215"/>
      <c r="J164" s="216">
        <f>ROUND(I164*H164,2)</f>
        <v>0</v>
      </c>
      <c r="K164" s="212" t="s">
        <v>1</v>
      </c>
      <c r="L164" s="44"/>
      <c r="M164" s="217" t="s">
        <v>1</v>
      </c>
      <c r="N164" s="218" t="s">
        <v>40</v>
      </c>
      <c r="O164" s="91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1" t="s">
        <v>134</v>
      </c>
      <c r="AT164" s="221" t="s">
        <v>130</v>
      </c>
      <c r="AU164" s="221" t="s">
        <v>83</v>
      </c>
      <c r="AY164" s="17" t="s">
        <v>129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7" t="s">
        <v>83</v>
      </c>
      <c r="BK164" s="222">
        <f>ROUND(I164*H164,2)</f>
        <v>0</v>
      </c>
      <c r="BL164" s="17" t="s">
        <v>134</v>
      </c>
      <c r="BM164" s="221" t="s">
        <v>201</v>
      </c>
    </row>
    <row r="165" s="2" customFormat="1">
      <c r="A165" s="38"/>
      <c r="B165" s="39"/>
      <c r="C165" s="40"/>
      <c r="D165" s="223" t="s">
        <v>135</v>
      </c>
      <c r="E165" s="40"/>
      <c r="F165" s="224" t="s">
        <v>572</v>
      </c>
      <c r="G165" s="40"/>
      <c r="H165" s="40"/>
      <c r="I165" s="225"/>
      <c r="J165" s="40"/>
      <c r="K165" s="40"/>
      <c r="L165" s="44"/>
      <c r="M165" s="226"/>
      <c r="N165" s="227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135</v>
      </c>
      <c r="AU165" s="17" t="s">
        <v>83</v>
      </c>
    </row>
    <row r="166" s="12" customFormat="1">
      <c r="A166" s="12"/>
      <c r="B166" s="228"/>
      <c r="C166" s="229"/>
      <c r="D166" s="223" t="s">
        <v>136</v>
      </c>
      <c r="E166" s="230" t="s">
        <v>1</v>
      </c>
      <c r="F166" s="231" t="s">
        <v>573</v>
      </c>
      <c r="G166" s="229"/>
      <c r="H166" s="232">
        <v>52.240000000000002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38" t="s">
        <v>136</v>
      </c>
      <c r="AU166" s="238" t="s">
        <v>83</v>
      </c>
      <c r="AV166" s="12" t="s">
        <v>85</v>
      </c>
      <c r="AW166" s="12" t="s">
        <v>32</v>
      </c>
      <c r="AX166" s="12" t="s">
        <v>75</v>
      </c>
      <c r="AY166" s="238" t="s">
        <v>129</v>
      </c>
    </row>
    <row r="167" s="13" customFormat="1">
      <c r="A167" s="13"/>
      <c r="B167" s="239"/>
      <c r="C167" s="240"/>
      <c r="D167" s="223" t="s">
        <v>136</v>
      </c>
      <c r="E167" s="241" t="s">
        <v>1</v>
      </c>
      <c r="F167" s="242" t="s">
        <v>138</v>
      </c>
      <c r="G167" s="240"/>
      <c r="H167" s="243">
        <v>52.240000000000002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136</v>
      </c>
      <c r="AU167" s="249" t="s">
        <v>83</v>
      </c>
      <c r="AV167" s="13" t="s">
        <v>134</v>
      </c>
      <c r="AW167" s="13" t="s">
        <v>32</v>
      </c>
      <c r="AX167" s="13" t="s">
        <v>83</v>
      </c>
      <c r="AY167" s="249" t="s">
        <v>129</v>
      </c>
    </row>
    <row r="168" s="2" customFormat="1" ht="21.75" customHeight="1">
      <c r="A168" s="38"/>
      <c r="B168" s="39"/>
      <c r="C168" s="210" t="s">
        <v>173</v>
      </c>
      <c r="D168" s="210" t="s">
        <v>130</v>
      </c>
      <c r="E168" s="211" t="s">
        <v>217</v>
      </c>
      <c r="F168" s="212" t="s">
        <v>218</v>
      </c>
      <c r="G168" s="213" t="s">
        <v>146</v>
      </c>
      <c r="H168" s="214">
        <v>26.129999999999999</v>
      </c>
      <c r="I168" s="215"/>
      <c r="J168" s="216">
        <f>ROUND(I168*H168,2)</f>
        <v>0</v>
      </c>
      <c r="K168" s="212" t="s">
        <v>1</v>
      </c>
      <c r="L168" s="44"/>
      <c r="M168" s="217" t="s">
        <v>1</v>
      </c>
      <c r="N168" s="218" t="s">
        <v>40</v>
      </c>
      <c r="O168" s="91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1" t="s">
        <v>134</v>
      </c>
      <c r="AT168" s="221" t="s">
        <v>130</v>
      </c>
      <c r="AU168" s="221" t="s">
        <v>83</v>
      </c>
      <c r="AY168" s="17" t="s">
        <v>129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7" t="s">
        <v>83</v>
      </c>
      <c r="BK168" s="222">
        <f>ROUND(I168*H168,2)</f>
        <v>0</v>
      </c>
      <c r="BL168" s="17" t="s">
        <v>134</v>
      </c>
      <c r="BM168" s="221" t="s">
        <v>210</v>
      </c>
    </row>
    <row r="169" s="2" customFormat="1">
      <c r="A169" s="38"/>
      <c r="B169" s="39"/>
      <c r="C169" s="40"/>
      <c r="D169" s="223" t="s">
        <v>135</v>
      </c>
      <c r="E169" s="40"/>
      <c r="F169" s="224" t="s">
        <v>218</v>
      </c>
      <c r="G169" s="40"/>
      <c r="H169" s="40"/>
      <c r="I169" s="225"/>
      <c r="J169" s="40"/>
      <c r="K169" s="40"/>
      <c r="L169" s="44"/>
      <c r="M169" s="226"/>
      <c r="N169" s="227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135</v>
      </c>
      <c r="AU169" s="17" t="s">
        <v>83</v>
      </c>
    </row>
    <row r="170" s="12" customFormat="1">
      <c r="A170" s="12"/>
      <c r="B170" s="228"/>
      <c r="C170" s="229"/>
      <c r="D170" s="223" t="s">
        <v>136</v>
      </c>
      <c r="E170" s="230" t="s">
        <v>1</v>
      </c>
      <c r="F170" s="231" t="s">
        <v>574</v>
      </c>
      <c r="G170" s="229"/>
      <c r="H170" s="232">
        <v>26.129999999999999</v>
      </c>
      <c r="I170" s="233"/>
      <c r="J170" s="229"/>
      <c r="K170" s="229"/>
      <c r="L170" s="234"/>
      <c r="M170" s="235"/>
      <c r="N170" s="236"/>
      <c r="O170" s="236"/>
      <c r="P170" s="236"/>
      <c r="Q170" s="236"/>
      <c r="R170" s="236"/>
      <c r="S170" s="236"/>
      <c r="T170" s="237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38" t="s">
        <v>136</v>
      </c>
      <c r="AU170" s="238" t="s">
        <v>83</v>
      </c>
      <c r="AV170" s="12" t="s">
        <v>85</v>
      </c>
      <c r="AW170" s="12" t="s">
        <v>32</v>
      </c>
      <c r="AX170" s="12" t="s">
        <v>75</v>
      </c>
      <c r="AY170" s="238" t="s">
        <v>129</v>
      </c>
    </row>
    <row r="171" s="13" customFormat="1">
      <c r="A171" s="13"/>
      <c r="B171" s="239"/>
      <c r="C171" s="240"/>
      <c r="D171" s="223" t="s">
        <v>136</v>
      </c>
      <c r="E171" s="241" t="s">
        <v>1</v>
      </c>
      <c r="F171" s="242" t="s">
        <v>138</v>
      </c>
      <c r="G171" s="240"/>
      <c r="H171" s="243">
        <v>26.129999999999999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136</v>
      </c>
      <c r="AU171" s="249" t="s">
        <v>83</v>
      </c>
      <c r="AV171" s="13" t="s">
        <v>134</v>
      </c>
      <c r="AW171" s="13" t="s">
        <v>32</v>
      </c>
      <c r="AX171" s="13" t="s">
        <v>83</v>
      </c>
      <c r="AY171" s="249" t="s">
        <v>129</v>
      </c>
    </row>
    <row r="172" s="2" customFormat="1" ht="16.5" customHeight="1">
      <c r="A172" s="38"/>
      <c r="B172" s="39"/>
      <c r="C172" s="210" t="s">
        <v>216</v>
      </c>
      <c r="D172" s="210" t="s">
        <v>130</v>
      </c>
      <c r="E172" s="211" t="s">
        <v>223</v>
      </c>
      <c r="F172" s="212" t="s">
        <v>224</v>
      </c>
      <c r="G172" s="213" t="s">
        <v>146</v>
      </c>
      <c r="H172" s="214">
        <v>26.129999999999999</v>
      </c>
      <c r="I172" s="215"/>
      <c r="J172" s="216">
        <f>ROUND(I172*H172,2)</f>
        <v>0</v>
      </c>
      <c r="K172" s="212" t="s">
        <v>1</v>
      </c>
      <c r="L172" s="44"/>
      <c r="M172" s="217" t="s">
        <v>1</v>
      </c>
      <c r="N172" s="218" t="s">
        <v>40</v>
      </c>
      <c r="O172" s="91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1" t="s">
        <v>134</v>
      </c>
      <c r="AT172" s="221" t="s">
        <v>130</v>
      </c>
      <c r="AU172" s="221" t="s">
        <v>83</v>
      </c>
      <c r="AY172" s="17" t="s">
        <v>129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7" t="s">
        <v>83</v>
      </c>
      <c r="BK172" s="222">
        <f>ROUND(I172*H172,2)</f>
        <v>0</v>
      </c>
      <c r="BL172" s="17" t="s">
        <v>134</v>
      </c>
      <c r="BM172" s="221" t="s">
        <v>219</v>
      </c>
    </row>
    <row r="173" s="2" customFormat="1">
      <c r="A173" s="38"/>
      <c r="B173" s="39"/>
      <c r="C173" s="40"/>
      <c r="D173" s="223" t="s">
        <v>135</v>
      </c>
      <c r="E173" s="40"/>
      <c r="F173" s="224" t="s">
        <v>224</v>
      </c>
      <c r="G173" s="40"/>
      <c r="H173" s="40"/>
      <c r="I173" s="225"/>
      <c r="J173" s="40"/>
      <c r="K173" s="40"/>
      <c r="L173" s="44"/>
      <c r="M173" s="226"/>
      <c r="N173" s="227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135</v>
      </c>
      <c r="AU173" s="17" t="s">
        <v>83</v>
      </c>
    </row>
    <row r="174" s="12" customFormat="1">
      <c r="A174" s="12"/>
      <c r="B174" s="228"/>
      <c r="C174" s="229"/>
      <c r="D174" s="223" t="s">
        <v>136</v>
      </c>
      <c r="E174" s="230" t="s">
        <v>1</v>
      </c>
      <c r="F174" s="231" t="s">
        <v>575</v>
      </c>
      <c r="G174" s="229"/>
      <c r="H174" s="232">
        <v>26.129999999999999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38" t="s">
        <v>136</v>
      </c>
      <c r="AU174" s="238" t="s">
        <v>83</v>
      </c>
      <c r="AV174" s="12" t="s">
        <v>85</v>
      </c>
      <c r="AW174" s="12" t="s">
        <v>32</v>
      </c>
      <c r="AX174" s="12" t="s">
        <v>75</v>
      </c>
      <c r="AY174" s="238" t="s">
        <v>129</v>
      </c>
    </row>
    <row r="175" s="13" customFormat="1">
      <c r="A175" s="13"/>
      <c r="B175" s="239"/>
      <c r="C175" s="240"/>
      <c r="D175" s="223" t="s">
        <v>136</v>
      </c>
      <c r="E175" s="241" t="s">
        <v>1</v>
      </c>
      <c r="F175" s="242" t="s">
        <v>138</v>
      </c>
      <c r="G175" s="240"/>
      <c r="H175" s="243">
        <v>26.129999999999999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136</v>
      </c>
      <c r="AU175" s="249" t="s">
        <v>83</v>
      </c>
      <c r="AV175" s="13" t="s">
        <v>134</v>
      </c>
      <c r="AW175" s="13" t="s">
        <v>32</v>
      </c>
      <c r="AX175" s="13" t="s">
        <v>83</v>
      </c>
      <c r="AY175" s="249" t="s">
        <v>129</v>
      </c>
    </row>
    <row r="176" s="2" customFormat="1" ht="21.75" customHeight="1">
      <c r="A176" s="38"/>
      <c r="B176" s="39"/>
      <c r="C176" s="210" t="s">
        <v>180</v>
      </c>
      <c r="D176" s="210" t="s">
        <v>130</v>
      </c>
      <c r="E176" s="211" t="s">
        <v>228</v>
      </c>
      <c r="F176" s="212" t="s">
        <v>209</v>
      </c>
      <c r="G176" s="213" t="s">
        <v>146</v>
      </c>
      <c r="H176" s="214">
        <v>19.550000000000001</v>
      </c>
      <c r="I176" s="215"/>
      <c r="J176" s="216">
        <f>ROUND(I176*H176,2)</f>
        <v>0</v>
      </c>
      <c r="K176" s="212" t="s">
        <v>1</v>
      </c>
      <c r="L176" s="44"/>
      <c r="M176" s="217" t="s">
        <v>1</v>
      </c>
      <c r="N176" s="218" t="s">
        <v>40</v>
      </c>
      <c r="O176" s="91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1" t="s">
        <v>134</v>
      </c>
      <c r="AT176" s="221" t="s">
        <v>130</v>
      </c>
      <c r="AU176" s="221" t="s">
        <v>83</v>
      </c>
      <c r="AY176" s="17" t="s">
        <v>129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7" t="s">
        <v>83</v>
      </c>
      <c r="BK176" s="222">
        <f>ROUND(I176*H176,2)</f>
        <v>0</v>
      </c>
      <c r="BL176" s="17" t="s">
        <v>134</v>
      </c>
      <c r="BM176" s="221" t="s">
        <v>225</v>
      </c>
    </row>
    <row r="177" s="2" customFormat="1">
      <c r="A177" s="38"/>
      <c r="B177" s="39"/>
      <c r="C177" s="40"/>
      <c r="D177" s="223" t="s">
        <v>135</v>
      </c>
      <c r="E177" s="40"/>
      <c r="F177" s="224" t="s">
        <v>576</v>
      </c>
      <c r="G177" s="40"/>
      <c r="H177" s="40"/>
      <c r="I177" s="225"/>
      <c r="J177" s="40"/>
      <c r="K177" s="40"/>
      <c r="L177" s="44"/>
      <c r="M177" s="226"/>
      <c r="N177" s="227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135</v>
      </c>
      <c r="AU177" s="17" t="s">
        <v>83</v>
      </c>
    </row>
    <row r="178" s="12" customFormat="1">
      <c r="A178" s="12"/>
      <c r="B178" s="228"/>
      <c r="C178" s="229"/>
      <c r="D178" s="223" t="s">
        <v>136</v>
      </c>
      <c r="E178" s="230" t="s">
        <v>1</v>
      </c>
      <c r="F178" s="231" t="s">
        <v>577</v>
      </c>
      <c r="G178" s="229"/>
      <c r="H178" s="232">
        <v>19.550000000000001</v>
      </c>
      <c r="I178" s="233"/>
      <c r="J178" s="229"/>
      <c r="K178" s="229"/>
      <c r="L178" s="234"/>
      <c r="M178" s="235"/>
      <c r="N178" s="236"/>
      <c r="O178" s="236"/>
      <c r="P178" s="236"/>
      <c r="Q178" s="236"/>
      <c r="R178" s="236"/>
      <c r="S178" s="236"/>
      <c r="T178" s="237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38" t="s">
        <v>136</v>
      </c>
      <c r="AU178" s="238" t="s">
        <v>83</v>
      </c>
      <c r="AV178" s="12" t="s">
        <v>85</v>
      </c>
      <c r="AW178" s="12" t="s">
        <v>32</v>
      </c>
      <c r="AX178" s="12" t="s">
        <v>75</v>
      </c>
      <c r="AY178" s="238" t="s">
        <v>129</v>
      </c>
    </row>
    <row r="179" s="13" customFormat="1">
      <c r="A179" s="13"/>
      <c r="B179" s="239"/>
      <c r="C179" s="240"/>
      <c r="D179" s="223" t="s">
        <v>136</v>
      </c>
      <c r="E179" s="241" t="s">
        <v>1</v>
      </c>
      <c r="F179" s="242" t="s">
        <v>138</v>
      </c>
      <c r="G179" s="240"/>
      <c r="H179" s="243">
        <v>19.550000000000001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136</v>
      </c>
      <c r="AU179" s="249" t="s">
        <v>83</v>
      </c>
      <c r="AV179" s="13" t="s">
        <v>134</v>
      </c>
      <c r="AW179" s="13" t="s">
        <v>32</v>
      </c>
      <c r="AX179" s="13" t="s">
        <v>83</v>
      </c>
      <c r="AY179" s="249" t="s">
        <v>129</v>
      </c>
    </row>
    <row r="180" s="2" customFormat="1" ht="21.75" customHeight="1">
      <c r="A180" s="38"/>
      <c r="B180" s="39"/>
      <c r="C180" s="210" t="s">
        <v>8</v>
      </c>
      <c r="D180" s="210" t="s">
        <v>130</v>
      </c>
      <c r="E180" s="211" t="s">
        <v>233</v>
      </c>
      <c r="F180" s="212" t="s">
        <v>234</v>
      </c>
      <c r="G180" s="213" t="s">
        <v>146</v>
      </c>
      <c r="H180" s="214">
        <v>273.69999999999999</v>
      </c>
      <c r="I180" s="215"/>
      <c r="J180" s="216">
        <f>ROUND(I180*H180,2)</f>
        <v>0</v>
      </c>
      <c r="K180" s="212" t="s">
        <v>1</v>
      </c>
      <c r="L180" s="44"/>
      <c r="M180" s="217" t="s">
        <v>1</v>
      </c>
      <c r="N180" s="218" t="s">
        <v>40</v>
      </c>
      <c r="O180" s="91"/>
      <c r="P180" s="219">
        <f>O180*H180</f>
        <v>0</v>
      </c>
      <c r="Q180" s="219">
        <v>0</v>
      </c>
      <c r="R180" s="219">
        <f>Q180*H180</f>
        <v>0</v>
      </c>
      <c r="S180" s="219">
        <v>0</v>
      </c>
      <c r="T180" s="22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1" t="s">
        <v>134</v>
      </c>
      <c r="AT180" s="221" t="s">
        <v>130</v>
      </c>
      <c r="AU180" s="221" t="s">
        <v>83</v>
      </c>
      <c r="AY180" s="17" t="s">
        <v>129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7" t="s">
        <v>83</v>
      </c>
      <c r="BK180" s="222">
        <f>ROUND(I180*H180,2)</f>
        <v>0</v>
      </c>
      <c r="BL180" s="17" t="s">
        <v>134</v>
      </c>
      <c r="BM180" s="221" t="s">
        <v>229</v>
      </c>
    </row>
    <row r="181" s="2" customFormat="1">
      <c r="A181" s="38"/>
      <c r="B181" s="39"/>
      <c r="C181" s="40"/>
      <c r="D181" s="223" t="s">
        <v>135</v>
      </c>
      <c r="E181" s="40"/>
      <c r="F181" s="224" t="s">
        <v>234</v>
      </c>
      <c r="G181" s="40"/>
      <c r="H181" s="40"/>
      <c r="I181" s="225"/>
      <c r="J181" s="40"/>
      <c r="K181" s="40"/>
      <c r="L181" s="44"/>
      <c r="M181" s="226"/>
      <c r="N181" s="227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135</v>
      </c>
      <c r="AU181" s="17" t="s">
        <v>83</v>
      </c>
    </row>
    <row r="182" s="12" customFormat="1">
      <c r="A182" s="12"/>
      <c r="B182" s="228"/>
      <c r="C182" s="229"/>
      <c r="D182" s="223" t="s">
        <v>136</v>
      </c>
      <c r="E182" s="230" t="s">
        <v>1</v>
      </c>
      <c r="F182" s="231" t="s">
        <v>578</v>
      </c>
      <c r="G182" s="229"/>
      <c r="H182" s="232">
        <v>273.69999999999999</v>
      </c>
      <c r="I182" s="233"/>
      <c r="J182" s="229"/>
      <c r="K182" s="229"/>
      <c r="L182" s="234"/>
      <c r="M182" s="235"/>
      <c r="N182" s="236"/>
      <c r="O182" s="236"/>
      <c r="P182" s="236"/>
      <c r="Q182" s="236"/>
      <c r="R182" s="236"/>
      <c r="S182" s="236"/>
      <c r="T182" s="237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38" t="s">
        <v>136</v>
      </c>
      <c r="AU182" s="238" t="s">
        <v>83</v>
      </c>
      <c r="AV182" s="12" t="s">
        <v>85</v>
      </c>
      <c r="AW182" s="12" t="s">
        <v>32</v>
      </c>
      <c r="AX182" s="12" t="s">
        <v>75</v>
      </c>
      <c r="AY182" s="238" t="s">
        <v>129</v>
      </c>
    </row>
    <row r="183" s="13" customFormat="1">
      <c r="A183" s="13"/>
      <c r="B183" s="239"/>
      <c r="C183" s="240"/>
      <c r="D183" s="223" t="s">
        <v>136</v>
      </c>
      <c r="E183" s="241" t="s">
        <v>1</v>
      </c>
      <c r="F183" s="242" t="s">
        <v>138</v>
      </c>
      <c r="G183" s="240"/>
      <c r="H183" s="243">
        <v>273.69999999999999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136</v>
      </c>
      <c r="AU183" s="249" t="s">
        <v>83</v>
      </c>
      <c r="AV183" s="13" t="s">
        <v>134</v>
      </c>
      <c r="AW183" s="13" t="s">
        <v>32</v>
      </c>
      <c r="AX183" s="13" t="s">
        <v>83</v>
      </c>
      <c r="AY183" s="249" t="s">
        <v>129</v>
      </c>
    </row>
    <row r="184" s="2" customFormat="1" ht="16.5" customHeight="1">
      <c r="A184" s="38"/>
      <c r="B184" s="39"/>
      <c r="C184" s="210" t="s">
        <v>186</v>
      </c>
      <c r="D184" s="210" t="s">
        <v>130</v>
      </c>
      <c r="E184" s="211" t="s">
        <v>239</v>
      </c>
      <c r="F184" s="212" t="s">
        <v>240</v>
      </c>
      <c r="G184" s="213" t="s">
        <v>241</v>
      </c>
      <c r="H184" s="214">
        <v>33.234999999999999</v>
      </c>
      <c r="I184" s="215"/>
      <c r="J184" s="216">
        <f>ROUND(I184*H184,2)</f>
        <v>0</v>
      </c>
      <c r="K184" s="212" t="s">
        <v>1</v>
      </c>
      <c r="L184" s="44"/>
      <c r="M184" s="217" t="s">
        <v>1</v>
      </c>
      <c r="N184" s="218" t="s">
        <v>40</v>
      </c>
      <c r="O184" s="91"/>
      <c r="P184" s="219">
        <f>O184*H184</f>
        <v>0</v>
      </c>
      <c r="Q184" s="219">
        <v>0</v>
      </c>
      <c r="R184" s="219">
        <f>Q184*H184</f>
        <v>0</v>
      </c>
      <c r="S184" s="219">
        <v>0</v>
      </c>
      <c r="T184" s="22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1" t="s">
        <v>134</v>
      </c>
      <c r="AT184" s="221" t="s">
        <v>130</v>
      </c>
      <c r="AU184" s="221" t="s">
        <v>83</v>
      </c>
      <c r="AY184" s="17" t="s">
        <v>129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7" t="s">
        <v>83</v>
      </c>
      <c r="BK184" s="222">
        <f>ROUND(I184*H184,2)</f>
        <v>0</v>
      </c>
      <c r="BL184" s="17" t="s">
        <v>134</v>
      </c>
      <c r="BM184" s="221" t="s">
        <v>235</v>
      </c>
    </row>
    <row r="185" s="2" customFormat="1">
      <c r="A185" s="38"/>
      <c r="B185" s="39"/>
      <c r="C185" s="40"/>
      <c r="D185" s="223" t="s">
        <v>135</v>
      </c>
      <c r="E185" s="40"/>
      <c r="F185" s="224" t="s">
        <v>579</v>
      </c>
      <c r="G185" s="40"/>
      <c r="H185" s="40"/>
      <c r="I185" s="225"/>
      <c r="J185" s="40"/>
      <c r="K185" s="40"/>
      <c r="L185" s="44"/>
      <c r="M185" s="226"/>
      <c r="N185" s="227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135</v>
      </c>
      <c r="AU185" s="17" t="s">
        <v>83</v>
      </c>
    </row>
    <row r="186" s="12" customFormat="1">
      <c r="A186" s="12"/>
      <c r="B186" s="228"/>
      <c r="C186" s="229"/>
      <c r="D186" s="223" t="s">
        <v>136</v>
      </c>
      <c r="E186" s="230" t="s">
        <v>1</v>
      </c>
      <c r="F186" s="231" t="s">
        <v>580</v>
      </c>
      <c r="G186" s="229"/>
      <c r="H186" s="232">
        <v>33.234999999999999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38" t="s">
        <v>136</v>
      </c>
      <c r="AU186" s="238" t="s">
        <v>83</v>
      </c>
      <c r="AV186" s="12" t="s">
        <v>85</v>
      </c>
      <c r="AW186" s="12" t="s">
        <v>32</v>
      </c>
      <c r="AX186" s="12" t="s">
        <v>75</v>
      </c>
      <c r="AY186" s="238" t="s">
        <v>129</v>
      </c>
    </row>
    <row r="187" s="13" customFormat="1">
      <c r="A187" s="13"/>
      <c r="B187" s="239"/>
      <c r="C187" s="240"/>
      <c r="D187" s="223" t="s">
        <v>136</v>
      </c>
      <c r="E187" s="241" t="s">
        <v>1</v>
      </c>
      <c r="F187" s="242" t="s">
        <v>138</v>
      </c>
      <c r="G187" s="240"/>
      <c r="H187" s="243">
        <v>33.234999999999999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136</v>
      </c>
      <c r="AU187" s="249" t="s">
        <v>83</v>
      </c>
      <c r="AV187" s="13" t="s">
        <v>134</v>
      </c>
      <c r="AW187" s="13" t="s">
        <v>32</v>
      </c>
      <c r="AX187" s="13" t="s">
        <v>83</v>
      </c>
      <c r="AY187" s="249" t="s">
        <v>129</v>
      </c>
    </row>
    <row r="188" s="2" customFormat="1" ht="16.5" customHeight="1">
      <c r="A188" s="38"/>
      <c r="B188" s="39"/>
      <c r="C188" s="210" t="s">
        <v>238</v>
      </c>
      <c r="D188" s="210" t="s">
        <v>130</v>
      </c>
      <c r="E188" s="211" t="s">
        <v>246</v>
      </c>
      <c r="F188" s="212" t="s">
        <v>247</v>
      </c>
      <c r="G188" s="213" t="s">
        <v>146</v>
      </c>
      <c r="H188" s="214">
        <v>12.57</v>
      </c>
      <c r="I188" s="215"/>
      <c r="J188" s="216">
        <f>ROUND(I188*H188,2)</f>
        <v>0</v>
      </c>
      <c r="K188" s="212" t="s">
        <v>1</v>
      </c>
      <c r="L188" s="44"/>
      <c r="M188" s="217" t="s">
        <v>1</v>
      </c>
      <c r="N188" s="218" t="s">
        <v>40</v>
      </c>
      <c r="O188" s="91"/>
      <c r="P188" s="219">
        <f>O188*H188</f>
        <v>0</v>
      </c>
      <c r="Q188" s="219">
        <v>0</v>
      </c>
      <c r="R188" s="219">
        <f>Q188*H188</f>
        <v>0</v>
      </c>
      <c r="S188" s="219">
        <v>0</v>
      </c>
      <c r="T188" s="22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1" t="s">
        <v>134</v>
      </c>
      <c r="AT188" s="221" t="s">
        <v>130</v>
      </c>
      <c r="AU188" s="221" t="s">
        <v>83</v>
      </c>
      <c r="AY188" s="17" t="s">
        <v>129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7" t="s">
        <v>83</v>
      </c>
      <c r="BK188" s="222">
        <f>ROUND(I188*H188,2)</f>
        <v>0</v>
      </c>
      <c r="BL188" s="17" t="s">
        <v>134</v>
      </c>
      <c r="BM188" s="221" t="s">
        <v>242</v>
      </c>
    </row>
    <row r="189" s="2" customFormat="1">
      <c r="A189" s="38"/>
      <c r="B189" s="39"/>
      <c r="C189" s="40"/>
      <c r="D189" s="223" t="s">
        <v>135</v>
      </c>
      <c r="E189" s="40"/>
      <c r="F189" s="224" t="s">
        <v>247</v>
      </c>
      <c r="G189" s="40"/>
      <c r="H189" s="40"/>
      <c r="I189" s="225"/>
      <c r="J189" s="40"/>
      <c r="K189" s="40"/>
      <c r="L189" s="44"/>
      <c r="M189" s="226"/>
      <c r="N189" s="227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135</v>
      </c>
      <c r="AU189" s="17" t="s">
        <v>83</v>
      </c>
    </row>
    <row r="190" s="12" customFormat="1">
      <c r="A190" s="12"/>
      <c r="B190" s="228"/>
      <c r="C190" s="229"/>
      <c r="D190" s="223" t="s">
        <v>136</v>
      </c>
      <c r="E190" s="230" t="s">
        <v>1</v>
      </c>
      <c r="F190" s="231" t="s">
        <v>581</v>
      </c>
      <c r="G190" s="229"/>
      <c r="H190" s="232">
        <v>12.57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38" t="s">
        <v>136</v>
      </c>
      <c r="AU190" s="238" t="s">
        <v>83</v>
      </c>
      <c r="AV190" s="12" t="s">
        <v>85</v>
      </c>
      <c r="AW190" s="12" t="s">
        <v>32</v>
      </c>
      <c r="AX190" s="12" t="s">
        <v>75</v>
      </c>
      <c r="AY190" s="238" t="s">
        <v>129</v>
      </c>
    </row>
    <row r="191" s="13" customFormat="1">
      <c r="A191" s="13"/>
      <c r="B191" s="239"/>
      <c r="C191" s="240"/>
      <c r="D191" s="223" t="s">
        <v>136</v>
      </c>
      <c r="E191" s="241" t="s">
        <v>1</v>
      </c>
      <c r="F191" s="242" t="s">
        <v>138</v>
      </c>
      <c r="G191" s="240"/>
      <c r="H191" s="243">
        <v>12.57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136</v>
      </c>
      <c r="AU191" s="249" t="s">
        <v>83</v>
      </c>
      <c r="AV191" s="13" t="s">
        <v>134</v>
      </c>
      <c r="AW191" s="13" t="s">
        <v>32</v>
      </c>
      <c r="AX191" s="13" t="s">
        <v>83</v>
      </c>
      <c r="AY191" s="249" t="s">
        <v>129</v>
      </c>
    </row>
    <row r="192" s="2" customFormat="1" ht="16.5" customHeight="1">
      <c r="A192" s="38"/>
      <c r="B192" s="39"/>
      <c r="C192" s="210" t="s">
        <v>191</v>
      </c>
      <c r="D192" s="210" t="s">
        <v>130</v>
      </c>
      <c r="E192" s="211" t="s">
        <v>582</v>
      </c>
      <c r="F192" s="212" t="s">
        <v>583</v>
      </c>
      <c r="G192" s="213" t="s">
        <v>146</v>
      </c>
      <c r="H192" s="214">
        <v>2.7000000000000002</v>
      </c>
      <c r="I192" s="215"/>
      <c r="J192" s="216">
        <f>ROUND(I192*H192,2)</f>
        <v>0</v>
      </c>
      <c r="K192" s="212" t="s">
        <v>1</v>
      </c>
      <c r="L192" s="44"/>
      <c r="M192" s="217" t="s">
        <v>1</v>
      </c>
      <c r="N192" s="218" t="s">
        <v>40</v>
      </c>
      <c r="O192" s="91"/>
      <c r="P192" s="219">
        <f>O192*H192</f>
        <v>0</v>
      </c>
      <c r="Q192" s="219">
        <v>0</v>
      </c>
      <c r="R192" s="219">
        <f>Q192*H192</f>
        <v>0</v>
      </c>
      <c r="S192" s="219">
        <v>0</v>
      </c>
      <c r="T192" s="22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1" t="s">
        <v>134</v>
      </c>
      <c r="AT192" s="221" t="s">
        <v>130</v>
      </c>
      <c r="AU192" s="221" t="s">
        <v>83</v>
      </c>
      <c r="AY192" s="17" t="s">
        <v>129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7" t="s">
        <v>83</v>
      </c>
      <c r="BK192" s="222">
        <f>ROUND(I192*H192,2)</f>
        <v>0</v>
      </c>
      <c r="BL192" s="17" t="s">
        <v>134</v>
      </c>
      <c r="BM192" s="221" t="s">
        <v>248</v>
      </c>
    </row>
    <row r="193" s="2" customFormat="1">
      <c r="A193" s="38"/>
      <c r="B193" s="39"/>
      <c r="C193" s="40"/>
      <c r="D193" s="223" t="s">
        <v>135</v>
      </c>
      <c r="E193" s="40"/>
      <c r="F193" s="224" t="s">
        <v>583</v>
      </c>
      <c r="G193" s="40"/>
      <c r="H193" s="40"/>
      <c r="I193" s="225"/>
      <c r="J193" s="40"/>
      <c r="K193" s="40"/>
      <c r="L193" s="44"/>
      <c r="M193" s="226"/>
      <c r="N193" s="227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135</v>
      </c>
      <c r="AU193" s="17" t="s">
        <v>83</v>
      </c>
    </row>
    <row r="194" s="12" customFormat="1">
      <c r="A194" s="12"/>
      <c r="B194" s="228"/>
      <c r="C194" s="229"/>
      <c r="D194" s="223" t="s">
        <v>136</v>
      </c>
      <c r="E194" s="230" t="s">
        <v>1</v>
      </c>
      <c r="F194" s="231" t="s">
        <v>584</v>
      </c>
      <c r="G194" s="229"/>
      <c r="H194" s="232">
        <v>2.7000000000000002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38" t="s">
        <v>136</v>
      </c>
      <c r="AU194" s="238" t="s">
        <v>83</v>
      </c>
      <c r="AV194" s="12" t="s">
        <v>85</v>
      </c>
      <c r="AW194" s="12" t="s">
        <v>32</v>
      </c>
      <c r="AX194" s="12" t="s">
        <v>75</v>
      </c>
      <c r="AY194" s="238" t="s">
        <v>129</v>
      </c>
    </row>
    <row r="195" s="13" customFormat="1">
      <c r="A195" s="13"/>
      <c r="B195" s="239"/>
      <c r="C195" s="240"/>
      <c r="D195" s="223" t="s">
        <v>136</v>
      </c>
      <c r="E195" s="241" t="s">
        <v>1</v>
      </c>
      <c r="F195" s="242" t="s">
        <v>138</v>
      </c>
      <c r="G195" s="240"/>
      <c r="H195" s="243">
        <v>2.7000000000000002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136</v>
      </c>
      <c r="AU195" s="249" t="s">
        <v>83</v>
      </c>
      <c r="AV195" s="13" t="s">
        <v>134</v>
      </c>
      <c r="AW195" s="13" t="s">
        <v>32</v>
      </c>
      <c r="AX195" s="13" t="s">
        <v>83</v>
      </c>
      <c r="AY195" s="249" t="s">
        <v>129</v>
      </c>
    </row>
    <row r="196" s="11" customFormat="1" ht="25.92" customHeight="1">
      <c r="A196" s="11"/>
      <c r="B196" s="196"/>
      <c r="C196" s="197"/>
      <c r="D196" s="198" t="s">
        <v>74</v>
      </c>
      <c r="E196" s="199" t="s">
        <v>134</v>
      </c>
      <c r="F196" s="199" t="s">
        <v>258</v>
      </c>
      <c r="G196" s="197"/>
      <c r="H196" s="197"/>
      <c r="I196" s="200"/>
      <c r="J196" s="201">
        <f>BK196</f>
        <v>0</v>
      </c>
      <c r="K196" s="197"/>
      <c r="L196" s="202"/>
      <c r="M196" s="203"/>
      <c r="N196" s="204"/>
      <c r="O196" s="204"/>
      <c r="P196" s="205">
        <f>SUM(P197:P212)</f>
        <v>0</v>
      </c>
      <c r="Q196" s="204"/>
      <c r="R196" s="205">
        <f>SUM(R197:R212)</f>
        <v>0</v>
      </c>
      <c r="S196" s="204"/>
      <c r="T196" s="206">
        <f>SUM(T197:T212)</f>
        <v>0</v>
      </c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R196" s="207" t="s">
        <v>83</v>
      </c>
      <c r="AT196" s="208" t="s">
        <v>74</v>
      </c>
      <c r="AU196" s="208" t="s">
        <v>75</v>
      </c>
      <c r="AY196" s="207" t="s">
        <v>129</v>
      </c>
      <c r="BK196" s="209">
        <f>SUM(BK197:BK212)</f>
        <v>0</v>
      </c>
    </row>
    <row r="197" s="2" customFormat="1" ht="21.75" customHeight="1">
      <c r="A197" s="38"/>
      <c r="B197" s="39"/>
      <c r="C197" s="210" t="s">
        <v>252</v>
      </c>
      <c r="D197" s="210" t="s">
        <v>130</v>
      </c>
      <c r="E197" s="211" t="s">
        <v>259</v>
      </c>
      <c r="F197" s="212" t="s">
        <v>260</v>
      </c>
      <c r="G197" s="213" t="s">
        <v>146</v>
      </c>
      <c r="H197" s="214">
        <v>2.27</v>
      </c>
      <c r="I197" s="215"/>
      <c r="J197" s="216">
        <f>ROUND(I197*H197,2)</f>
        <v>0</v>
      </c>
      <c r="K197" s="212" t="s">
        <v>1</v>
      </c>
      <c r="L197" s="44"/>
      <c r="M197" s="217" t="s">
        <v>1</v>
      </c>
      <c r="N197" s="218" t="s">
        <v>40</v>
      </c>
      <c r="O197" s="91"/>
      <c r="P197" s="219">
        <f>O197*H197</f>
        <v>0</v>
      </c>
      <c r="Q197" s="219">
        <v>0</v>
      </c>
      <c r="R197" s="219">
        <f>Q197*H197</f>
        <v>0</v>
      </c>
      <c r="S197" s="219">
        <v>0</v>
      </c>
      <c r="T197" s="22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1" t="s">
        <v>134</v>
      </c>
      <c r="AT197" s="221" t="s">
        <v>130</v>
      </c>
      <c r="AU197" s="221" t="s">
        <v>83</v>
      </c>
      <c r="AY197" s="17" t="s">
        <v>129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7" t="s">
        <v>83</v>
      </c>
      <c r="BK197" s="222">
        <f>ROUND(I197*H197,2)</f>
        <v>0</v>
      </c>
      <c r="BL197" s="17" t="s">
        <v>134</v>
      </c>
      <c r="BM197" s="221" t="s">
        <v>255</v>
      </c>
    </row>
    <row r="198" s="2" customFormat="1">
      <c r="A198" s="38"/>
      <c r="B198" s="39"/>
      <c r="C198" s="40"/>
      <c r="D198" s="223" t="s">
        <v>135</v>
      </c>
      <c r="E198" s="40"/>
      <c r="F198" s="224" t="s">
        <v>585</v>
      </c>
      <c r="G198" s="40"/>
      <c r="H198" s="40"/>
      <c r="I198" s="225"/>
      <c r="J198" s="40"/>
      <c r="K198" s="40"/>
      <c r="L198" s="44"/>
      <c r="M198" s="226"/>
      <c r="N198" s="227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135</v>
      </c>
      <c r="AU198" s="17" t="s">
        <v>83</v>
      </c>
    </row>
    <row r="199" s="12" customFormat="1">
      <c r="A199" s="12"/>
      <c r="B199" s="228"/>
      <c r="C199" s="229"/>
      <c r="D199" s="223" t="s">
        <v>136</v>
      </c>
      <c r="E199" s="230" t="s">
        <v>1</v>
      </c>
      <c r="F199" s="231" t="s">
        <v>586</v>
      </c>
      <c r="G199" s="229"/>
      <c r="H199" s="232">
        <v>2.27</v>
      </c>
      <c r="I199" s="233"/>
      <c r="J199" s="229"/>
      <c r="K199" s="229"/>
      <c r="L199" s="234"/>
      <c r="M199" s="235"/>
      <c r="N199" s="236"/>
      <c r="O199" s="236"/>
      <c r="P199" s="236"/>
      <c r="Q199" s="236"/>
      <c r="R199" s="236"/>
      <c r="S199" s="236"/>
      <c r="T199" s="237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38" t="s">
        <v>136</v>
      </c>
      <c r="AU199" s="238" t="s">
        <v>83</v>
      </c>
      <c r="AV199" s="12" t="s">
        <v>85</v>
      </c>
      <c r="AW199" s="12" t="s">
        <v>32</v>
      </c>
      <c r="AX199" s="12" t="s">
        <v>75</v>
      </c>
      <c r="AY199" s="238" t="s">
        <v>129</v>
      </c>
    </row>
    <row r="200" s="13" customFormat="1">
      <c r="A200" s="13"/>
      <c r="B200" s="239"/>
      <c r="C200" s="240"/>
      <c r="D200" s="223" t="s">
        <v>136</v>
      </c>
      <c r="E200" s="241" t="s">
        <v>1</v>
      </c>
      <c r="F200" s="242" t="s">
        <v>138</v>
      </c>
      <c r="G200" s="240"/>
      <c r="H200" s="243">
        <v>2.27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9" t="s">
        <v>136</v>
      </c>
      <c r="AU200" s="249" t="s">
        <v>83</v>
      </c>
      <c r="AV200" s="13" t="s">
        <v>134</v>
      </c>
      <c r="AW200" s="13" t="s">
        <v>32</v>
      </c>
      <c r="AX200" s="13" t="s">
        <v>83</v>
      </c>
      <c r="AY200" s="249" t="s">
        <v>129</v>
      </c>
    </row>
    <row r="201" s="2" customFormat="1" ht="16.5" customHeight="1">
      <c r="A201" s="38"/>
      <c r="B201" s="39"/>
      <c r="C201" s="210" t="s">
        <v>197</v>
      </c>
      <c r="D201" s="210" t="s">
        <v>130</v>
      </c>
      <c r="E201" s="211" t="s">
        <v>265</v>
      </c>
      <c r="F201" s="212" t="s">
        <v>266</v>
      </c>
      <c r="G201" s="213" t="s">
        <v>267</v>
      </c>
      <c r="H201" s="214">
        <v>22.010000000000002</v>
      </c>
      <c r="I201" s="215"/>
      <c r="J201" s="216">
        <f>ROUND(I201*H201,2)</f>
        <v>0</v>
      </c>
      <c r="K201" s="212" t="s">
        <v>1</v>
      </c>
      <c r="L201" s="44"/>
      <c r="M201" s="217" t="s">
        <v>1</v>
      </c>
      <c r="N201" s="218" t="s">
        <v>40</v>
      </c>
      <c r="O201" s="91"/>
      <c r="P201" s="219">
        <f>O201*H201</f>
        <v>0</v>
      </c>
      <c r="Q201" s="219">
        <v>0</v>
      </c>
      <c r="R201" s="219">
        <f>Q201*H201</f>
        <v>0</v>
      </c>
      <c r="S201" s="219">
        <v>0</v>
      </c>
      <c r="T201" s="22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1" t="s">
        <v>134</v>
      </c>
      <c r="AT201" s="221" t="s">
        <v>130</v>
      </c>
      <c r="AU201" s="221" t="s">
        <v>83</v>
      </c>
      <c r="AY201" s="17" t="s">
        <v>129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7" t="s">
        <v>83</v>
      </c>
      <c r="BK201" s="222">
        <f>ROUND(I201*H201,2)</f>
        <v>0</v>
      </c>
      <c r="BL201" s="17" t="s">
        <v>134</v>
      </c>
      <c r="BM201" s="221" t="s">
        <v>261</v>
      </c>
    </row>
    <row r="202" s="2" customFormat="1">
      <c r="A202" s="38"/>
      <c r="B202" s="39"/>
      <c r="C202" s="40"/>
      <c r="D202" s="223" t="s">
        <v>135</v>
      </c>
      <c r="E202" s="40"/>
      <c r="F202" s="224" t="s">
        <v>266</v>
      </c>
      <c r="G202" s="40"/>
      <c r="H202" s="40"/>
      <c r="I202" s="225"/>
      <c r="J202" s="40"/>
      <c r="K202" s="40"/>
      <c r="L202" s="44"/>
      <c r="M202" s="226"/>
      <c r="N202" s="227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135</v>
      </c>
      <c r="AU202" s="17" t="s">
        <v>83</v>
      </c>
    </row>
    <row r="203" s="12" customFormat="1">
      <c r="A203" s="12"/>
      <c r="B203" s="228"/>
      <c r="C203" s="229"/>
      <c r="D203" s="223" t="s">
        <v>136</v>
      </c>
      <c r="E203" s="230" t="s">
        <v>1</v>
      </c>
      <c r="F203" s="231" t="s">
        <v>587</v>
      </c>
      <c r="G203" s="229"/>
      <c r="H203" s="232">
        <v>22.010000000000002</v>
      </c>
      <c r="I203" s="233"/>
      <c r="J203" s="229"/>
      <c r="K203" s="229"/>
      <c r="L203" s="234"/>
      <c r="M203" s="235"/>
      <c r="N203" s="236"/>
      <c r="O203" s="236"/>
      <c r="P203" s="236"/>
      <c r="Q203" s="236"/>
      <c r="R203" s="236"/>
      <c r="S203" s="236"/>
      <c r="T203" s="237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38" t="s">
        <v>136</v>
      </c>
      <c r="AU203" s="238" t="s">
        <v>83</v>
      </c>
      <c r="AV203" s="12" t="s">
        <v>85</v>
      </c>
      <c r="AW203" s="12" t="s">
        <v>32</v>
      </c>
      <c r="AX203" s="12" t="s">
        <v>75</v>
      </c>
      <c r="AY203" s="238" t="s">
        <v>129</v>
      </c>
    </row>
    <row r="204" s="13" customFormat="1">
      <c r="A204" s="13"/>
      <c r="B204" s="239"/>
      <c r="C204" s="240"/>
      <c r="D204" s="223" t="s">
        <v>136</v>
      </c>
      <c r="E204" s="241" t="s">
        <v>1</v>
      </c>
      <c r="F204" s="242" t="s">
        <v>138</v>
      </c>
      <c r="G204" s="240"/>
      <c r="H204" s="243">
        <v>22.010000000000002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9" t="s">
        <v>136</v>
      </c>
      <c r="AU204" s="249" t="s">
        <v>83</v>
      </c>
      <c r="AV204" s="13" t="s">
        <v>134</v>
      </c>
      <c r="AW204" s="13" t="s">
        <v>32</v>
      </c>
      <c r="AX204" s="13" t="s">
        <v>83</v>
      </c>
      <c r="AY204" s="249" t="s">
        <v>129</v>
      </c>
    </row>
    <row r="205" s="2" customFormat="1" ht="16.5" customHeight="1">
      <c r="A205" s="38"/>
      <c r="B205" s="39"/>
      <c r="C205" s="210" t="s">
        <v>7</v>
      </c>
      <c r="D205" s="210" t="s">
        <v>130</v>
      </c>
      <c r="E205" s="211" t="s">
        <v>271</v>
      </c>
      <c r="F205" s="212" t="s">
        <v>588</v>
      </c>
      <c r="G205" s="213" t="s">
        <v>146</v>
      </c>
      <c r="H205" s="214">
        <v>0.29399999999999998</v>
      </c>
      <c r="I205" s="215"/>
      <c r="J205" s="216">
        <f>ROUND(I205*H205,2)</f>
        <v>0</v>
      </c>
      <c r="K205" s="212" t="s">
        <v>1</v>
      </c>
      <c r="L205" s="44"/>
      <c r="M205" s="217" t="s">
        <v>1</v>
      </c>
      <c r="N205" s="218" t="s">
        <v>40</v>
      </c>
      <c r="O205" s="91"/>
      <c r="P205" s="219">
        <f>O205*H205</f>
        <v>0</v>
      </c>
      <c r="Q205" s="219">
        <v>0</v>
      </c>
      <c r="R205" s="219">
        <f>Q205*H205</f>
        <v>0</v>
      </c>
      <c r="S205" s="219">
        <v>0</v>
      </c>
      <c r="T205" s="22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1" t="s">
        <v>134</v>
      </c>
      <c r="AT205" s="221" t="s">
        <v>130</v>
      </c>
      <c r="AU205" s="221" t="s">
        <v>83</v>
      </c>
      <c r="AY205" s="17" t="s">
        <v>129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7" t="s">
        <v>83</v>
      </c>
      <c r="BK205" s="222">
        <f>ROUND(I205*H205,2)</f>
        <v>0</v>
      </c>
      <c r="BL205" s="17" t="s">
        <v>134</v>
      </c>
      <c r="BM205" s="221" t="s">
        <v>268</v>
      </c>
    </row>
    <row r="206" s="2" customFormat="1">
      <c r="A206" s="38"/>
      <c r="B206" s="39"/>
      <c r="C206" s="40"/>
      <c r="D206" s="223" t="s">
        <v>135</v>
      </c>
      <c r="E206" s="40"/>
      <c r="F206" s="224" t="s">
        <v>588</v>
      </c>
      <c r="G206" s="40"/>
      <c r="H206" s="40"/>
      <c r="I206" s="225"/>
      <c r="J206" s="40"/>
      <c r="K206" s="40"/>
      <c r="L206" s="44"/>
      <c r="M206" s="226"/>
      <c r="N206" s="227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135</v>
      </c>
      <c r="AU206" s="17" t="s">
        <v>83</v>
      </c>
    </row>
    <row r="207" s="12" customFormat="1">
      <c r="A207" s="12"/>
      <c r="B207" s="228"/>
      <c r="C207" s="229"/>
      <c r="D207" s="223" t="s">
        <v>136</v>
      </c>
      <c r="E207" s="230" t="s">
        <v>1</v>
      </c>
      <c r="F207" s="231" t="s">
        <v>589</v>
      </c>
      <c r="G207" s="229"/>
      <c r="H207" s="232">
        <v>0.29399999999999998</v>
      </c>
      <c r="I207" s="233"/>
      <c r="J207" s="229"/>
      <c r="K207" s="229"/>
      <c r="L207" s="234"/>
      <c r="M207" s="235"/>
      <c r="N207" s="236"/>
      <c r="O207" s="236"/>
      <c r="P207" s="236"/>
      <c r="Q207" s="236"/>
      <c r="R207" s="236"/>
      <c r="S207" s="236"/>
      <c r="T207" s="237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38" t="s">
        <v>136</v>
      </c>
      <c r="AU207" s="238" t="s">
        <v>83</v>
      </c>
      <c r="AV207" s="12" t="s">
        <v>85</v>
      </c>
      <c r="AW207" s="12" t="s">
        <v>32</v>
      </c>
      <c r="AX207" s="12" t="s">
        <v>75</v>
      </c>
      <c r="AY207" s="238" t="s">
        <v>129</v>
      </c>
    </row>
    <row r="208" s="13" customFormat="1">
      <c r="A208" s="13"/>
      <c r="B208" s="239"/>
      <c r="C208" s="240"/>
      <c r="D208" s="223" t="s">
        <v>136</v>
      </c>
      <c r="E208" s="241" t="s">
        <v>1</v>
      </c>
      <c r="F208" s="242" t="s">
        <v>138</v>
      </c>
      <c r="G208" s="240"/>
      <c r="H208" s="243">
        <v>0.29399999999999998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9" t="s">
        <v>136</v>
      </c>
      <c r="AU208" s="249" t="s">
        <v>83</v>
      </c>
      <c r="AV208" s="13" t="s">
        <v>134</v>
      </c>
      <c r="AW208" s="13" t="s">
        <v>32</v>
      </c>
      <c r="AX208" s="13" t="s">
        <v>83</v>
      </c>
      <c r="AY208" s="249" t="s">
        <v>129</v>
      </c>
    </row>
    <row r="209" s="2" customFormat="1" ht="16.5" customHeight="1">
      <c r="A209" s="38"/>
      <c r="B209" s="39"/>
      <c r="C209" s="210" t="s">
        <v>201</v>
      </c>
      <c r="D209" s="210" t="s">
        <v>130</v>
      </c>
      <c r="E209" s="211" t="s">
        <v>277</v>
      </c>
      <c r="F209" s="212" t="s">
        <v>278</v>
      </c>
      <c r="G209" s="213" t="s">
        <v>179</v>
      </c>
      <c r="H209" s="214">
        <v>0.83999999999999997</v>
      </c>
      <c r="I209" s="215"/>
      <c r="J209" s="216">
        <f>ROUND(I209*H209,2)</f>
        <v>0</v>
      </c>
      <c r="K209" s="212" t="s">
        <v>1</v>
      </c>
      <c r="L209" s="44"/>
      <c r="M209" s="217" t="s">
        <v>1</v>
      </c>
      <c r="N209" s="218" t="s">
        <v>40</v>
      </c>
      <c r="O209" s="91"/>
      <c r="P209" s="219">
        <f>O209*H209</f>
        <v>0</v>
      </c>
      <c r="Q209" s="219">
        <v>0</v>
      </c>
      <c r="R209" s="219">
        <f>Q209*H209</f>
        <v>0</v>
      </c>
      <c r="S209" s="219">
        <v>0</v>
      </c>
      <c r="T209" s="22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1" t="s">
        <v>134</v>
      </c>
      <c r="AT209" s="221" t="s">
        <v>130</v>
      </c>
      <c r="AU209" s="221" t="s">
        <v>83</v>
      </c>
      <c r="AY209" s="17" t="s">
        <v>129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7" t="s">
        <v>83</v>
      </c>
      <c r="BK209" s="222">
        <f>ROUND(I209*H209,2)</f>
        <v>0</v>
      </c>
      <c r="BL209" s="17" t="s">
        <v>134</v>
      </c>
      <c r="BM209" s="221" t="s">
        <v>273</v>
      </c>
    </row>
    <row r="210" s="2" customFormat="1">
      <c r="A210" s="38"/>
      <c r="B210" s="39"/>
      <c r="C210" s="40"/>
      <c r="D210" s="223" t="s">
        <v>135</v>
      </c>
      <c r="E210" s="40"/>
      <c r="F210" s="224" t="s">
        <v>278</v>
      </c>
      <c r="G210" s="40"/>
      <c r="H210" s="40"/>
      <c r="I210" s="225"/>
      <c r="J210" s="40"/>
      <c r="K210" s="40"/>
      <c r="L210" s="44"/>
      <c r="M210" s="226"/>
      <c r="N210" s="227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135</v>
      </c>
      <c r="AU210" s="17" t="s">
        <v>83</v>
      </c>
    </row>
    <row r="211" s="12" customFormat="1">
      <c r="A211" s="12"/>
      <c r="B211" s="228"/>
      <c r="C211" s="229"/>
      <c r="D211" s="223" t="s">
        <v>136</v>
      </c>
      <c r="E211" s="230" t="s">
        <v>1</v>
      </c>
      <c r="F211" s="231" t="s">
        <v>590</v>
      </c>
      <c r="G211" s="229"/>
      <c r="H211" s="232">
        <v>0.83999999999999997</v>
      </c>
      <c r="I211" s="233"/>
      <c r="J211" s="229"/>
      <c r="K211" s="229"/>
      <c r="L211" s="234"/>
      <c r="M211" s="235"/>
      <c r="N211" s="236"/>
      <c r="O211" s="236"/>
      <c r="P211" s="236"/>
      <c r="Q211" s="236"/>
      <c r="R211" s="236"/>
      <c r="S211" s="236"/>
      <c r="T211" s="237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38" t="s">
        <v>136</v>
      </c>
      <c r="AU211" s="238" t="s">
        <v>83</v>
      </c>
      <c r="AV211" s="12" t="s">
        <v>85</v>
      </c>
      <c r="AW211" s="12" t="s">
        <v>32</v>
      </c>
      <c r="AX211" s="12" t="s">
        <v>75</v>
      </c>
      <c r="AY211" s="238" t="s">
        <v>129</v>
      </c>
    </row>
    <row r="212" s="13" customFormat="1">
      <c r="A212" s="13"/>
      <c r="B212" s="239"/>
      <c r="C212" s="240"/>
      <c r="D212" s="223" t="s">
        <v>136</v>
      </c>
      <c r="E212" s="241" t="s">
        <v>1</v>
      </c>
      <c r="F212" s="242" t="s">
        <v>138</v>
      </c>
      <c r="G212" s="240"/>
      <c r="H212" s="243">
        <v>0.83999999999999997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136</v>
      </c>
      <c r="AU212" s="249" t="s">
        <v>83</v>
      </c>
      <c r="AV212" s="13" t="s">
        <v>134</v>
      </c>
      <c r="AW212" s="13" t="s">
        <v>32</v>
      </c>
      <c r="AX212" s="13" t="s">
        <v>83</v>
      </c>
      <c r="AY212" s="249" t="s">
        <v>129</v>
      </c>
    </row>
    <row r="213" s="11" customFormat="1" ht="25.92" customHeight="1">
      <c r="A213" s="11"/>
      <c r="B213" s="196"/>
      <c r="C213" s="197"/>
      <c r="D213" s="198" t="s">
        <v>74</v>
      </c>
      <c r="E213" s="199" t="s">
        <v>160</v>
      </c>
      <c r="F213" s="199" t="s">
        <v>282</v>
      </c>
      <c r="G213" s="197"/>
      <c r="H213" s="197"/>
      <c r="I213" s="200"/>
      <c r="J213" s="201">
        <f>BK213</f>
        <v>0</v>
      </c>
      <c r="K213" s="197"/>
      <c r="L213" s="202"/>
      <c r="M213" s="203"/>
      <c r="N213" s="204"/>
      <c r="O213" s="204"/>
      <c r="P213" s="205">
        <f>SUM(P214:P302)</f>
        <v>0</v>
      </c>
      <c r="Q213" s="204"/>
      <c r="R213" s="205">
        <f>SUM(R214:R302)</f>
        <v>0</v>
      </c>
      <c r="S213" s="204"/>
      <c r="T213" s="206">
        <f>SUM(T214:T302)</f>
        <v>0</v>
      </c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R213" s="207" t="s">
        <v>83</v>
      </c>
      <c r="AT213" s="208" t="s">
        <v>74</v>
      </c>
      <c r="AU213" s="208" t="s">
        <v>75</v>
      </c>
      <c r="AY213" s="207" t="s">
        <v>129</v>
      </c>
      <c r="BK213" s="209">
        <f>SUM(BK214:BK302)</f>
        <v>0</v>
      </c>
    </row>
    <row r="214" s="2" customFormat="1" ht="16.5" customHeight="1">
      <c r="A214" s="38"/>
      <c r="B214" s="39"/>
      <c r="C214" s="210" t="s">
        <v>276</v>
      </c>
      <c r="D214" s="210" t="s">
        <v>130</v>
      </c>
      <c r="E214" s="211" t="s">
        <v>283</v>
      </c>
      <c r="F214" s="212" t="s">
        <v>284</v>
      </c>
      <c r="G214" s="213" t="s">
        <v>141</v>
      </c>
      <c r="H214" s="214">
        <v>17.890000000000001</v>
      </c>
      <c r="I214" s="215"/>
      <c r="J214" s="216">
        <f>ROUND(I214*H214,2)</f>
        <v>0</v>
      </c>
      <c r="K214" s="212" t="s">
        <v>1</v>
      </c>
      <c r="L214" s="44"/>
      <c r="M214" s="217" t="s">
        <v>1</v>
      </c>
      <c r="N214" s="218" t="s">
        <v>40</v>
      </c>
      <c r="O214" s="91"/>
      <c r="P214" s="219">
        <f>O214*H214</f>
        <v>0</v>
      </c>
      <c r="Q214" s="219">
        <v>0</v>
      </c>
      <c r="R214" s="219">
        <f>Q214*H214</f>
        <v>0</v>
      </c>
      <c r="S214" s="219">
        <v>0</v>
      </c>
      <c r="T214" s="22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1" t="s">
        <v>134</v>
      </c>
      <c r="AT214" s="221" t="s">
        <v>130</v>
      </c>
      <c r="AU214" s="221" t="s">
        <v>83</v>
      </c>
      <c r="AY214" s="17" t="s">
        <v>129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7" t="s">
        <v>83</v>
      </c>
      <c r="BK214" s="222">
        <f>ROUND(I214*H214,2)</f>
        <v>0</v>
      </c>
      <c r="BL214" s="17" t="s">
        <v>134</v>
      </c>
      <c r="BM214" s="221" t="s">
        <v>279</v>
      </c>
    </row>
    <row r="215" s="2" customFormat="1">
      <c r="A215" s="38"/>
      <c r="B215" s="39"/>
      <c r="C215" s="40"/>
      <c r="D215" s="223" t="s">
        <v>135</v>
      </c>
      <c r="E215" s="40"/>
      <c r="F215" s="224" t="s">
        <v>284</v>
      </c>
      <c r="G215" s="40"/>
      <c r="H215" s="40"/>
      <c r="I215" s="225"/>
      <c r="J215" s="40"/>
      <c r="K215" s="40"/>
      <c r="L215" s="44"/>
      <c r="M215" s="226"/>
      <c r="N215" s="227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135</v>
      </c>
      <c r="AU215" s="17" t="s">
        <v>83</v>
      </c>
    </row>
    <row r="216" s="12" customFormat="1">
      <c r="A216" s="12"/>
      <c r="B216" s="228"/>
      <c r="C216" s="229"/>
      <c r="D216" s="223" t="s">
        <v>136</v>
      </c>
      <c r="E216" s="230" t="s">
        <v>1</v>
      </c>
      <c r="F216" s="231" t="s">
        <v>591</v>
      </c>
      <c r="G216" s="229"/>
      <c r="H216" s="232">
        <v>17.890000000000001</v>
      </c>
      <c r="I216" s="233"/>
      <c r="J216" s="229"/>
      <c r="K216" s="229"/>
      <c r="L216" s="234"/>
      <c r="M216" s="235"/>
      <c r="N216" s="236"/>
      <c r="O216" s="236"/>
      <c r="P216" s="236"/>
      <c r="Q216" s="236"/>
      <c r="R216" s="236"/>
      <c r="S216" s="236"/>
      <c r="T216" s="237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38" t="s">
        <v>136</v>
      </c>
      <c r="AU216" s="238" t="s">
        <v>83</v>
      </c>
      <c r="AV216" s="12" t="s">
        <v>85</v>
      </c>
      <c r="AW216" s="12" t="s">
        <v>32</v>
      </c>
      <c r="AX216" s="12" t="s">
        <v>75</v>
      </c>
      <c r="AY216" s="238" t="s">
        <v>129</v>
      </c>
    </row>
    <row r="217" s="13" customFormat="1">
      <c r="A217" s="13"/>
      <c r="B217" s="239"/>
      <c r="C217" s="240"/>
      <c r="D217" s="223" t="s">
        <v>136</v>
      </c>
      <c r="E217" s="241" t="s">
        <v>1</v>
      </c>
      <c r="F217" s="242" t="s">
        <v>138</v>
      </c>
      <c r="G217" s="240"/>
      <c r="H217" s="243">
        <v>17.890000000000001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136</v>
      </c>
      <c r="AU217" s="249" t="s">
        <v>83</v>
      </c>
      <c r="AV217" s="13" t="s">
        <v>134</v>
      </c>
      <c r="AW217" s="13" t="s">
        <v>32</v>
      </c>
      <c r="AX217" s="13" t="s">
        <v>83</v>
      </c>
      <c r="AY217" s="249" t="s">
        <v>129</v>
      </c>
    </row>
    <row r="218" s="2" customFormat="1" ht="24.15" customHeight="1">
      <c r="A218" s="38"/>
      <c r="B218" s="39"/>
      <c r="C218" s="210" t="s">
        <v>210</v>
      </c>
      <c r="D218" s="210" t="s">
        <v>130</v>
      </c>
      <c r="E218" s="211" t="s">
        <v>298</v>
      </c>
      <c r="F218" s="212" t="s">
        <v>592</v>
      </c>
      <c r="G218" s="213" t="s">
        <v>300</v>
      </c>
      <c r="H218" s="214">
        <v>3.0259999999999998</v>
      </c>
      <c r="I218" s="215"/>
      <c r="J218" s="216">
        <f>ROUND(I218*H218,2)</f>
        <v>0</v>
      </c>
      <c r="K218" s="212" t="s">
        <v>1</v>
      </c>
      <c r="L218" s="44"/>
      <c r="M218" s="217" t="s">
        <v>1</v>
      </c>
      <c r="N218" s="218" t="s">
        <v>40</v>
      </c>
      <c r="O218" s="91"/>
      <c r="P218" s="219">
        <f>O218*H218</f>
        <v>0</v>
      </c>
      <c r="Q218" s="219">
        <v>0</v>
      </c>
      <c r="R218" s="219">
        <f>Q218*H218</f>
        <v>0</v>
      </c>
      <c r="S218" s="219">
        <v>0</v>
      </c>
      <c r="T218" s="22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1" t="s">
        <v>134</v>
      </c>
      <c r="AT218" s="221" t="s">
        <v>130</v>
      </c>
      <c r="AU218" s="221" t="s">
        <v>83</v>
      </c>
      <c r="AY218" s="17" t="s">
        <v>129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7" t="s">
        <v>83</v>
      </c>
      <c r="BK218" s="222">
        <f>ROUND(I218*H218,2)</f>
        <v>0</v>
      </c>
      <c r="BL218" s="17" t="s">
        <v>134</v>
      </c>
      <c r="BM218" s="221" t="s">
        <v>285</v>
      </c>
    </row>
    <row r="219" s="2" customFormat="1">
      <c r="A219" s="38"/>
      <c r="B219" s="39"/>
      <c r="C219" s="40"/>
      <c r="D219" s="223" t="s">
        <v>135</v>
      </c>
      <c r="E219" s="40"/>
      <c r="F219" s="224" t="s">
        <v>592</v>
      </c>
      <c r="G219" s="40"/>
      <c r="H219" s="40"/>
      <c r="I219" s="225"/>
      <c r="J219" s="40"/>
      <c r="K219" s="40"/>
      <c r="L219" s="44"/>
      <c r="M219" s="226"/>
      <c r="N219" s="227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135</v>
      </c>
      <c r="AU219" s="17" t="s">
        <v>83</v>
      </c>
    </row>
    <row r="220" s="12" customFormat="1">
      <c r="A220" s="12"/>
      <c r="B220" s="228"/>
      <c r="C220" s="229"/>
      <c r="D220" s="223" t="s">
        <v>136</v>
      </c>
      <c r="E220" s="230" t="s">
        <v>1</v>
      </c>
      <c r="F220" s="231" t="s">
        <v>593</v>
      </c>
      <c r="G220" s="229"/>
      <c r="H220" s="232">
        <v>3.0259999999999998</v>
      </c>
      <c r="I220" s="233"/>
      <c r="J220" s="229"/>
      <c r="K220" s="229"/>
      <c r="L220" s="234"/>
      <c r="M220" s="235"/>
      <c r="N220" s="236"/>
      <c r="O220" s="236"/>
      <c r="P220" s="236"/>
      <c r="Q220" s="236"/>
      <c r="R220" s="236"/>
      <c r="S220" s="236"/>
      <c r="T220" s="237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38" t="s">
        <v>136</v>
      </c>
      <c r="AU220" s="238" t="s">
        <v>83</v>
      </c>
      <c r="AV220" s="12" t="s">
        <v>85</v>
      </c>
      <c r="AW220" s="12" t="s">
        <v>32</v>
      </c>
      <c r="AX220" s="12" t="s">
        <v>75</v>
      </c>
      <c r="AY220" s="238" t="s">
        <v>129</v>
      </c>
    </row>
    <row r="221" s="13" customFormat="1">
      <c r="A221" s="13"/>
      <c r="B221" s="239"/>
      <c r="C221" s="240"/>
      <c r="D221" s="223" t="s">
        <v>136</v>
      </c>
      <c r="E221" s="241" t="s">
        <v>1</v>
      </c>
      <c r="F221" s="242" t="s">
        <v>138</v>
      </c>
      <c r="G221" s="240"/>
      <c r="H221" s="243">
        <v>3.0259999999999998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9" t="s">
        <v>136</v>
      </c>
      <c r="AU221" s="249" t="s">
        <v>83</v>
      </c>
      <c r="AV221" s="13" t="s">
        <v>134</v>
      </c>
      <c r="AW221" s="13" t="s">
        <v>32</v>
      </c>
      <c r="AX221" s="13" t="s">
        <v>83</v>
      </c>
      <c r="AY221" s="249" t="s">
        <v>129</v>
      </c>
    </row>
    <row r="222" s="2" customFormat="1" ht="21.75" customHeight="1">
      <c r="A222" s="38"/>
      <c r="B222" s="39"/>
      <c r="C222" s="210" t="s">
        <v>287</v>
      </c>
      <c r="D222" s="210" t="s">
        <v>130</v>
      </c>
      <c r="E222" s="211" t="s">
        <v>313</v>
      </c>
      <c r="F222" s="212" t="s">
        <v>314</v>
      </c>
      <c r="G222" s="213" t="s">
        <v>300</v>
      </c>
      <c r="H222" s="214">
        <v>1</v>
      </c>
      <c r="I222" s="215"/>
      <c r="J222" s="216">
        <f>ROUND(I222*H222,2)</f>
        <v>0</v>
      </c>
      <c r="K222" s="212" t="s">
        <v>1</v>
      </c>
      <c r="L222" s="44"/>
      <c r="M222" s="217" t="s">
        <v>1</v>
      </c>
      <c r="N222" s="218" t="s">
        <v>40</v>
      </c>
      <c r="O222" s="91"/>
      <c r="P222" s="219">
        <f>O222*H222</f>
        <v>0</v>
      </c>
      <c r="Q222" s="219">
        <v>0</v>
      </c>
      <c r="R222" s="219">
        <f>Q222*H222</f>
        <v>0</v>
      </c>
      <c r="S222" s="219">
        <v>0</v>
      </c>
      <c r="T222" s="22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1" t="s">
        <v>134</v>
      </c>
      <c r="AT222" s="221" t="s">
        <v>130</v>
      </c>
      <c r="AU222" s="221" t="s">
        <v>83</v>
      </c>
      <c r="AY222" s="17" t="s">
        <v>129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7" t="s">
        <v>83</v>
      </c>
      <c r="BK222" s="222">
        <f>ROUND(I222*H222,2)</f>
        <v>0</v>
      </c>
      <c r="BL222" s="17" t="s">
        <v>134</v>
      </c>
      <c r="BM222" s="221" t="s">
        <v>290</v>
      </c>
    </row>
    <row r="223" s="2" customFormat="1">
      <c r="A223" s="38"/>
      <c r="B223" s="39"/>
      <c r="C223" s="40"/>
      <c r="D223" s="223" t="s">
        <v>135</v>
      </c>
      <c r="E223" s="40"/>
      <c r="F223" s="224" t="s">
        <v>314</v>
      </c>
      <c r="G223" s="40"/>
      <c r="H223" s="40"/>
      <c r="I223" s="225"/>
      <c r="J223" s="40"/>
      <c r="K223" s="40"/>
      <c r="L223" s="44"/>
      <c r="M223" s="226"/>
      <c r="N223" s="227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135</v>
      </c>
      <c r="AU223" s="17" t="s">
        <v>83</v>
      </c>
    </row>
    <row r="224" s="12" customFormat="1">
      <c r="A224" s="12"/>
      <c r="B224" s="228"/>
      <c r="C224" s="229"/>
      <c r="D224" s="223" t="s">
        <v>136</v>
      </c>
      <c r="E224" s="230" t="s">
        <v>1</v>
      </c>
      <c r="F224" s="231" t="s">
        <v>83</v>
      </c>
      <c r="G224" s="229"/>
      <c r="H224" s="232">
        <v>1</v>
      </c>
      <c r="I224" s="233"/>
      <c r="J224" s="229"/>
      <c r="K224" s="229"/>
      <c r="L224" s="234"/>
      <c r="M224" s="235"/>
      <c r="N224" s="236"/>
      <c r="O224" s="236"/>
      <c r="P224" s="236"/>
      <c r="Q224" s="236"/>
      <c r="R224" s="236"/>
      <c r="S224" s="236"/>
      <c r="T224" s="237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38" t="s">
        <v>136</v>
      </c>
      <c r="AU224" s="238" t="s">
        <v>83</v>
      </c>
      <c r="AV224" s="12" t="s">
        <v>85</v>
      </c>
      <c r="AW224" s="12" t="s">
        <v>32</v>
      </c>
      <c r="AX224" s="12" t="s">
        <v>75</v>
      </c>
      <c r="AY224" s="238" t="s">
        <v>129</v>
      </c>
    </row>
    <row r="225" s="13" customFormat="1">
      <c r="A225" s="13"/>
      <c r="B225" s="239"/>
      <c r="C225" s="240"/>
      <c r="D225" s="223" t="s">
        <v>136</v>
      </c>
      <c r="E225" s="241" t="s">
        <v>1</v>
      </c>
      <c r="F225" s="242" t="s">
        <v>138</v>
      </c>
      <c r="G225" s="240"/>
      <c r="H225" s="243">
        <v>1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9" t="s">
        <v>136</v>
      </c>
      <c r="AU225" s="249" t="s">
        <v>83</v>
      </c>
      <c r="AV225" s="13" t="s">
        <v>134</v>
      </c>
      <c r="AW225" s="13" t="s">
        <v>32</v>
      </c>
      <c r="AX225" s="13" t="s">
        <v>83</v>
      </c>
      <c r="AY225" s="249" t="s">
        <v>129</v>
      </c>
    </row>
    <row r="226" s="2" customFormat="1" ht="24.15" customHeight="1">
      <c r="A226" s="38"/>
      <c r="B226" s="39"/>
      <c r="C226" s="210" t="s">
        <v>219</v>
      </c>
      <c r="D226" s="210" t="s">
        <v>130</v>
      </c>
      <c r="E226" s="211" t="s">
        <v>324</v>
      </c>
      <c r="F226" s="212" t="s">
        <v>325</v>
      </c>
      <c r="G226" s="213" t="s">
        <v>300</v>
      </c>
      <c r="H226" s="214">
        <v>1</v>
      </c>
      <c r="I226" s="215"/>
      <c r="J226" s="216">
        <f>ROUND(I226*H226,2)</f>
        <v>0</v>
      </c>
      <c r="K226" s="212" t="s">
        <v>1</v>
      </c>
      <c r="L226" s="44"/>
      <c r="M226" s="217" t="s">
        <v>1</v>
      </c>
      <c r="N226" s="218" t="s">
        <v>40</v>
      </c>
      <c r="O226" s="91"/>
      <c r="P226" s="219">
        <f>O226*H226</f>
        <v>0</v>
      </c>
      <c r="Q226" s="219">
        <v>0</v>
      </c>
      <c r="R226" s="219">
        <f>Q226*H226</f>
        <v>0</v>
      </c>
      <c r="S226" s="219">
        <v>0</v>
      </c>
      <c r="T226" s="22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1" t="s">
        <v>134</v>
      </c>
      <c r="AT226" s="221" t="s">
        <v>130</v>
      </c>
      <c r="AU226" s="221" t="s">
        <v>83</v>
      </c>
      <c r="AY226" s="17" t="s">
        <v>129</v>
      </c>
      <c r="BE226" s="222">
        <f>IF(N226="základní",J226,0)</f>
        <v>0</v>
      </c>
      <c r="BF226" s="222">
        <f>IF(N226="snížená",J226,0)</f>
        <v>0</v>
      </c>
      <c r="BG226" s="222">
        <f>IF(N226="zákl. přenesená",J226,0)</f>
        <v>0</v>
      </c>
      <c r="BH226" s="222">
        <f>IF(N226="sníž. přenesená",J226,0)</f>
        <v>0</v>
      </c>
      <c r="BI226" s="222">
        <f>IF(N226="nulová",J226,0)</f>
        <v>0</v>
      </c>
      <c r="BJ226" s="17" t="s">
        <v>83</v>
      </c>
      <c r="BK226" s="222">
        <f>ROUND(I226*H226,2)</f>
        <v>0</v>
      </c>
      <c r="BL226" s="17" t="s">
        <v>134</v>
      </c>
      <c r="BM226" s="221" t="s">
        <v>295</v>
      </c>
    </row>
    <row r="227" s="2" customFormat="1">
      <c r="A227" s="38"/>
      <c r="B227" s="39"/>
      <c r="C227" s="40"/>
      <c r="D227" s="223" t="s">
        <v>135</v>
      </c>
      <c r="E227" s="40"/>
      <c r="F227" s="224" t="s">
        <v>325</v>
      </c>
      <c r="G227" s="40"/>
      <c r="H227" s="40"/>
      <c r="I227" s="225"/>
      <c r="J227" s="40"/>
      <c r="K227" s="40"/>
      <c r="L227" s="44"/>
      <c r="M227" s="226"/>
      <c r="N227" s="227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135</v>
      </c>
      <c r="AU227" s="17" t="s">
        <v>83</v>
      </c>
    </row>
    <row r="228" s="12" customFormat="1">
      <c r="A228" s="12"/>
      <c r="B228" s="228"/>
      <c r="C228" s="229"/>
      <c r="D228" s="223" t="s">
        <v>136</v>
      </c>
      <c r="E228" s="230" t="s">
        <v>1</v>
      </c>
      <c r="F228" s="231" t="s">
        <v>83</v>
      </c>
      <c r="G228" s="229"/>
      <c r="H228" s="232">
        <v>1</v>
      </c>
      <c r="I228" s="233"/>
      <c r="J228" s="229"/>
      <c r="K228" s="229"/>
      <c r="L228" s="234"/>
      <c r="M228" s="235"/>
      <c r="N228" s="236"/>
      <c r="O228" s="236"/>
      <c r="P228" s="236"/>
      <c r="Q228" s="236"/>
      <c r="R228" s="236"/>
      <c r="S228" s="236"/>
      <c r="T228" s="237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238" t="s">
        <v>136</v>
      </c>
      <c r="AU228" s="238" t="s">
        <v>83</v>
      </c>
      <c r="AV228" s="12" t="s">
        <v>85</v>
      </c>
      <c r="AW228" s="12" t="s">
        <v>32</v>
      </c>
      <c r="AX228" s="12" t="s">
        <v>75</v>
      </c>
      <c r="AY228" s="238" t="s">
        <v>129</v>
      </c>
    </row>
    <row r="229" s="13" customFormat="1">
      <c r="A229" s="13"/>
      <c r="B229" s="239"/>
      <c r="C229" s="240"/>
      <c r="D229" s="223" t="s">
        <v>136</v>
      </c>
      <c r="E229" s="241" t="s">
        <v>1</v>
      </c>
      <c r="F229" s="242" t="s">
        <v>138</v>
      </c>
      <c r="G229" s="240"/>
      <c r="H229" s="243">
        <v>1</v>
      </c>
      <c r="I229" s="244"/>
      <c r="J229" s="240"/>
      <c r="K229" s="240"/>
      <c r="L229" s="245"/>
      <c r="M229" s="246"/>
      <c r="N229" s="247"/>
      <c r="O229" s="247"/>
      <c r="P229" s="247"/>
      <c r="Q229" s="247"/>
      <c r="R229" s="247"/>
      <c r="S229" s="247"/>
      <c r="T229" s="24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9" t="s">
        <v>136</v>
      </c>
      <c r="AU229" s="249" t="s">
        <v>83</v>
      </c>
      <c r="AV229" s="13" t="s">
        <v>134</v>
      </c>
      <c r="AW229" s="13" t="s">
        <v>32</v>
      </c>
      <c r="AX229" s="13" t="s">
        <v>83</v>
      </c>
      <c r="AY229" s="249" t="s">
        <v>129</v>
      </c>
    </row>
    <row r="230" s="2" customFormat="1" ht="24.15" customHeight="1">
      <c r="A230" s="38"/>
      <c r="B230" s="39"/>
      <c r="C230" s="210" t="s">
        <v>297</v>
      </c>
      <c r="D230" s="210" t="s">
        <v>130</v>
      </c>
      <c r="E230" s="211" t="s">
        <v>346</v>
      </c>
      <c r="F230" s="212" t="s">
        <v>347</v>
      </c>
      <c r="G230" s="213" t="s">
        <v>300</v>
      </c>
      <c r="H230" s="214">
        <v>2</v>
      </c>
      <c r="I230" s="215"/>
      <c r="J230" s="216">
        <f>ROUND(I230*H230,2)</f>
        <v>0</v>
      </c>
      <c r="K230" s="212" t="s">
        <v>1</v>
      </c>
      <c r="L230" s="44"/>
      <c r="M230" s="217" t="s">
        <v>1</v>
      </c>
      <c r="N230" s="218" t="s">
        <v>40</v>
      </c>
      <c r="O230" s="91"/>
      <c r="P230" s="219">
        <f>O230*H230</f>
        <v>0</v>
      </c>
      <c r="Q230" s="219">
        <v>0</v>
      </c>
      <c r="R230" s="219">
        <f>Q230*H230</f>
        <v>0</v>
      </c>
      <c r="S230" s="219">
        <v>0</v>
      </c>
      <c r="T230" s="22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1" t="s">
        <v>134</v>
      </c>
      <c r="AT230" s="221" t="s">
        <v>130</v>
      </c>
      <c r="AU230" s="221" t="s">
        <v>83</v>
      </c>
      <c r="AY230" s="17" t="s">
        <v>129</v>
      </c>
      <c r="BE230" s="222">
        <f>IF(N230="základní",J230,0)</f>
        <v>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17" t="s">
        <v>83</v>
      </c>
      <c r="BK230" s="222">
        <f>ROUND(I230*H230,2)</f>
        <v>0</v>
      </c>
      <c r="BL230" s="17" t="s">
        <v>134</v>
      </c>
      <c r="BM230" s="221" t="s">
        <v>301</v>
      </c>
    </row>
    <row r="231" s="2" customFormat="1">
      <c r="A231" s="38"/>
      <c r="B231" s="39"/>
      <c r="C231" s="40"/>
      <c r="D231" s="223" t="s">
        <v>135</v>
      </c>
      <c r="E231" s="40"/>
      <c r="F231" s="224" t="s">
        <v>347</v>
      </c>
      <c r="G231" s="40"/>
      <c r="H231" s="40"/>
      <c r="I231" s="225"/>
      <c r="J231" s="40"/>
      <c r="K231" s="40"/>
      <c r="L231" s="44"/>
      <c r="M231" s="226"/>
      <c r="N231" s="227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135</v>
      </c>
      <c r="AU231" s="17" t="s">
        <v>83</v>
      </c>
    </row>
    <row r="232" s="12" customFormat="1">
      <c r="A232" s="12"/>
      <c r="B232" s="228"/>
      <c r="C232" s="229"/>
      <c r="D232" s="223" t="s">
        <v>136</v>
      </c>
      <c r="E232" s="230" t="s">
        <v>1</v>
      </c>
      <c r="F232" s="231" t="s">
        <v>85</v>
      </c>
      <c r="G232" s="229"/>
      <c r="H232" s="232">
        <v>2</v>
      </c>
      <c r="I232" s="233"/>
      <c r="J232" s="229"/>
      <c r="K232" s="229"/>
      <c r="L232" s="234"/>
      <c r="M232" s="235"/>
      <c r="N232" s="236"/>
      <c r="O232" s="236"/>
      <c r="P232" s="236"/>
      <c r="Q232" s="236"/>
      <c r="R232" s="236"/>
      <c r="S232" s="236"/>
      <c r="T232" s="237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238" t="s">
        <v>136</v>
      </c>
      <c r="AU232" s="238" t="s">
        <v>83</v>
      </c>
      <c r="AV232" s="12" t="s">
        <v>85</v>
      </c>
      <c r="AW232" s="12" t="s">
        <v>32</v>
      </c>
      <c r="AX232" s="12" t="s">
        <v>75</v>
      </c>
      <c r="AY232" s="238" t="s">
        <v>129</v>
      </c>
    </row>
    <row r="233" s="13" customFormat="1">
      <c r="A233" s="13"/>
      <c r="B233" s="239"/>
      <c r="C233" s="240"/>
      <c r="D233" s="223" t="s">
        <v>136</v>
      </c>
      <c r="E233" s="241" t="s">
        <v>1</v>
      </c>
      <c r="F233" s="242" t="s">
        <v>138</v>
      </c>
      <c r="G233" s="240"/>
      <c r="H233" s="243">
        <v>2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9" t="s">
        <v>136</v>
      </c>
      <c r="AU233" s="249" t="s">
        <v>83</v>
      </c>
      <c r="AV233" s="13" t="s">
        <v>134</v>
      </c>
      <c r="AW233" s="13" t="s">
        <v>32</v>
      </c>
      <c r="AX233" s="13" t="s">
        <v>83</v>
      </c>
      <c r="AY233" s="249" t="s">
        <v>129</v>
      </c>
    </row>
    <row r="234" s="2" customFormat="1" ht="16.5" customHeight="1">
      <c r="A234" s="38"/>
      <c r="B234" s="39"/>
      <c r="C234" s="210" t="s">
        <v>225</v>
      </c>
      <c r="D234" s="210" t="s">
        <v>130</v>
      </c>
      <c r="E234" s="211" t="s">
        <v>349</v>
      </c>
      <c r="F234" s="212" t="s">
        <v>350</v>
      </c>
      <c r="G234" s="213" t="s">
        <v>300</v>
      </c>
      <c r="H234" s="214">
        <v>2</v>
      </c>
      <c r="I234" s="215"/>
      <c r="J234" s="216">
        <f>ROUND(I234*H234,2)</f>
        <v>0</v>
      </c>
      <c r="K234" s="212" t="s">
        <v>1</v>
      </c>
      <c r="L234" s="44"/>
      <c r="M234" s="217" t="s">
        <v>1</v>
      </c>
      <c r="N234" s="218" t="s">
        <v>40</v>
      </c>
      <c r="O234" s="91"/>
      <c r="P234" s="219">
        <f>O234*H234</f>
        <v>0</v>
      </c>
      <c r="Q234" s="219">
        <v>0</v>
      </c>
      <c r="R234" s="219">
        <f>Q234*H234</f>
        <v>0</v>
      </c>
      <c r="S234" s="219">
        <v>0</v>
      </c>
      <c r="T234" s="22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1" t="s">
        <v>134</v>
      </c>
      <c r="AT234" s="221" t="s">
        <v>130</v>
      </c>
      <c r="AU234" s="221" t="s">
        <v>83</v>
      </c>
      <c r="AY234" s="17" t="s">
        <v>129</v>
      </c>
      <c r="BE234" s="222">
        <f>IF(N234="základní",J234,0)</f>
        <v>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7" t="s">
        <v>83</v>
      </c>
      <c r="BK234" s="222">
        <f>ROUND(I234*H234,2)</f>
        <v>0</v>
      </c>
      <c r="BL234" s="17" t="s">
        <v>134</v>
      </c>
      <c r="BM234" s="221" t="s">
        <v>305</v>
      </c>
    </row>
    <row r="235" s="2" customFormat="1">
      <c r="A235" s="38"/>
      <c r="B235" s="39"/>
      <c r="C235" s="40"/>
      <c r="D235" s="223" t="s">
        <v>135</v>
      </c>
      <c r="E235" s="40"/>
      <c r="F235" s="224" t="s">
        <v>350</v>
      </c>
      <c r="G235" s="40"/>
      <c r="H235" s="40"/>
      <c r="I235" s="225"/>
      <c r="J235" s="40"/>
      <c r="K235" s="40"/>
      <c r="L235" s="44"/>
      <c r="M235" s="226"/>
      <c r="N235" s="227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135</v>
      </c>
      <c r="AU235" s="17" t="s">
        <v>83</v>
      </c>
    </row>
    <row r="236" s="12" customFormat="1">
      <c r="A236" s="12"/>
      <c r="B236" s="228"/>
      <c r="C236" s="229"/>
      <c r="D236" s="223" t="s">
        <v>136</v>
      </c>
      <c r="E236" s="230" t="s">
        <v>1</v>
      </c>
      <c r="F236" s="231" t="s">
        <v>85</v>
      </c>
      <c r="G236" s="229"/>
      <c r="H236" s="232">
        <v>2</v>
      </c>
      <c r="I236" s="233"/>
      <c r="J236" s="229"/>
      <c r="K236" s="229"/>
      <c r="L236" s="234"/>
      <c r="M236" s="235"/>
      <c r="N236" s="236"/>
      <c r="O236" s="236"/>
      <c r="P236" s="236"/>
      <c r="Q236" s="236"/>
      <c r="R236" s="236"/>
      <c r="S236" s="236"/>
      <c r="T236" s="237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38" t="s">
        <v>136</v>
      </c>
      <c r="AU236" s="238" t="s">
        <v>83</v>
      </c>
      <c r="AV236" s="12" t="s">
        <v>85</v>
      </c>
      <c r="AW236" s="12" t="s">
        <v>32</v>
      </c>
      <c r="AX236" s="12" t="s">
        <v>75</v>
      </c>
      <c r="AY236" s="238" t="s">
        <v>129</v>
      </c>
    </row>
    <row r="237" s="13" customFormat="1">
      <c r="A237" s="13"/>
      <c r="B237" s="239"/>
      <c r="C237" s="240"/>
      <c r="D237" s="223" t="s">
        <v>136</v>
      </c>
      <c r="E237" s="241" t="s">
        <v>1</v>
      </c>
      <c r="F237" s="242" t="s">
        <v>138</v>
      </c>
      <c r="G237" s="240"/>
      <c r="H237" s="243">
        <v>2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9" t="s">
        <v>136</v>
      </c>
      <c r="AU237" s="249" t="s">
        <v>83</v>
      </c>
      <c r="AV237" s="13" t="s">
        <v>134</v>
      </c>
      <c r="AW237" s="13" t="s">
        <v>32</v>
      </c>
      <c r="AX237" s="13" t="s">
        <v>83</v>
      </c>
      <c r="AY237" s="249" t="s">
        <v>129</v>
      </c>
    </row>
    <row r="238" s="2" customFormat="1" ht="24.15" customHeight="1">
      <c r="A238" s="38"/>
      <c r="B238" s="39"/>
      <c r="C238" s="210" t="s">
        <v>308</v>
      </c>
      <c r="D238" s="210" t="s">
        <v>130</v>
      </c>
      <c r="E238" s="211" t="s">
        <v>353</v>
      </c>
      <c r="F238" s="212" t="s">
        <v>354</v>
      </c>
      <c r="G238" s="213" t="s">
        <v>300</v>
      </c>
      <c r="H238" s="214">
        <v>1</v>
      </c>
      <c r="I238" s="215"/>
      <c r="J238" s="216">
        <f>ROUND(I238*H238,2)</f>
        <v>0</v>
      </c>
      <c r="K238" s="212" t="s">
        <v>1</v>
      </c>
      <c r="L238" s="44"/>
      <c r="M238" s="217" t="s">
        <v>1</v>
      </c>
      <c r="N238" s="218" t="s">
        <v>40</v>
      </c>
      <c r="O238" s="91"/>
      <c r="P238" s="219">
        <f>O238*H238</f>
        <v>0</v>
      </c>
      <c r="Q238" s="219">
        <v>0</v>
      </c>
      <c r="R238" s="219">
        <f>Q238*H238</f>
        <v>0</v>
      </c>
      <c r="S238" s="219">
        <v>0</v>
      </c>
      <c r="T238" s="22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1" t="s">
        <v>134</v>
      </c>
      <c r="AT238" s="221" t="s">
        <v>130</v>
      </c>
      <c r="AU238" s="221" t="s">
        <v>83</v>
      </c>
      <c r="AY238" s="17" t="s">
        <v>129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7" t="s">
        <v>83</v>
      </c>
      <c r="BK238" s="222">
        <f>ROUND(I238*H238,2)</f>
        <v>0</v>
      </c>
      <c r="BL238" s="17" t="s">
        <v>134</v>
      </c>
      <c r="BM238" s="221" t="s">
        <v>311</v>
      </c>
    </row>
    <row r="239" s="2" customFormat="1">
      <c r="A239" s="38"/>
      <c r="B239" s="39"/>
      <c r="C239" s="40"/>
      <c r="D239" s="223" t="s">
        <v>135</v>
      </c>
      <c r="E239" s="40"/>
      <c r="F239" s="224" t="s">
        <v>354</v>
      </c>
      <c r="G239" s="40"/>
      <c r="H239" s="40"/>
      <c r="I239" s="225"/>
      <c r="J239" s="40"/>
      <c r="K239" s="40"/>
      <c r="L239" s="44"/>
      <c r="M239" s="226"/>
      <c r="N239" s="227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135</v>
      </c>
      <c r="AU239" s="17" t="s">
        <v>83</v>
      </c>
    </row>
    <row r="240" s="12" customFormat="1">
      <c r="A240" s="12"/>
      <c r="B240" s="228"/>
      <c r="C240" s="229"/>
      <c r="D240" s="223" t="s">
        <v>136</v>
      </c>
      <c r="E240" s="230" t="s">
        <v>1</v>
      </c>
      <c r="F240" s="231" t="s">
        <v>83</v>
      </c>
      <c r="G240" s="229"/>
      <c r="H240" s="232">
        <v>1</v>
      </c>
      <c r="I240" s="233"/>
      <c r="J240" s="229"/>
      <c r="K240" s="229"/>
      <c r="L240" s="234"/>
      <c r="M240" s="235"/>
      <c r="N240" s="236"/>
      <c r="O240" s="236"/>
      <c r="P240" s="236"/>
      <c r="Q240" s="236"/>
      <c r="R240" s="236"/>
      <c r="S240" s="236"/>
      <c r="T240" s="237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238" t="s">
        <v>136</v>
      </c>
      <c r="AU240" s="238" t="s">
        <v>83</v>
      </c>
      <c r="AV240" s="12" t="s">
        <v>85</v>
      </c>
      <c r="AW240" s="12" t="s">
        <v>32</v>
      </c>
      <c r="AX240" s="12" t="s">
        <v>75</v>
      </c>
      <c r="AY240" s="238" t="s">
        <v>129</v>
      </c>
    </row>
    <row r="241" s="13" customFormat="1">
      <c r="A241" s="13"/>
      <c r="B241" s="239"/>
      <c r="C241" s="240"/>
      <c r="D241" s="223" t="s">
        <v>136</v>
      </c>
      <c r="E241" s="241" t="s">
        <v>1</v>
      </c>
      <c r="F241" s="242" t="s">
        <v>138</v>
      </c>
      <c r="G241" s="240"/>
      <c r="H241" s="243">
        <v>1</v>
      </c>
      <c r="I241" s="244"/>
      <c r="J241" s="240"/>
      <c r="K241" s="240"/>
      <c r="L241" s="245"/>
      <c r="M241" s="246"/>
      <c r="N241" s="247"/>
      <c r="O241" s="247"/>
      <c r="P241" s="247"/>
      <c r="Q241" s="247"/>
      <c r="R241" s="247"/>
      <c r="S241" s="247"/>
      <c r="T241" s="24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9" t="s">
        <v>136</v>
      </c>
      <c r="AU241" s="249" t="s">
        <v>83</v>
      </c>
      <c r="AV241" s="13" t="s">
        <v>134</v>
      </c>
      <c r="AW241" s="13" t="s">
        <v>32</v>
      </c>
      <c r="AX241" s="13" t="s">
        <v>83</v>
      </c>
      <c r="AY241" s="249" t="s">
        <v>129</v>
      </c>
    </row>
    <row r="242" s="2" customFormat="1" ht="16.5" customHeight="1">
      <c r="A242" s="38"/>
      <c r="B242" s="39"/>
      <c r="C242" s="210" t="s">
        <v>229</v>
      </c>
      <c r="D242" s="210" t="s">
        <v>130</v>
      </c>
      <c r="E242" s="211" t="s">
        <v>360</v>
      </c>
      <c r="F242" s="212" t="s">
        <v>361</v>
      </c>
      <c r="G242" s="213" t="s">
        <v>300</v>
      </c>
      <c r="H242" s="214">
        <v>1</v>
      </c>
      <c r="I242" s="215"/>
      <c r="J242" s="216">
        <f>ROUND(I242*H242,2)</f>
        <v>0</v>
      </c>
      <c r="K242" s="212" t="s">
        <v>1</v>
      </c>
      <c r="L242" s="44"/>
      <c r="M242" s="217" t="s">
        <v>1</v>
      </c>
      <c r="N242" s="218" t="s">
        <v>40</v>
      </c>
      <c r="O242" s="91"/>
      <c r="P242" s="219">
        <f>O242*H242</f>
        <v>0</v>
      </c>
      <c r="Q242" s="219">
        <v>0</v>
      </c>
      <c r="R242" s="219">
        <f>Q242*H242</f>
        <v>0</v>
      </c>
      <c r="S242" s="219">
        <v>0</v>
      </c>
      <c r="T242" s="22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1" t="s">
        <v>134</v>
      </c>
      <c r="AT242" s="221" t="s">
        <v>130</v>
      </c>
      <c r="AU242" s="221" t="s">
        <v>83</v>
      </c>
      <c r="AY242" s="17" t="s">
        <v>129</v>
      </c>
      <c r="BE242" s="222">
        <f>IF(N242="základní",J242,0)</f>
        <v>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17" t="s">
        <v>83</v>
      </c>
      <c r="BK242" s="222">
        <f>ROUND(I242*H242,2)</f>
        <v>0</v>
      </c>
      <c r="BL242" s="17" t="s">
        <v>134</v>
      </c>
      <c r="BM242" s="221" t="s">
        <v>315</v>
      </c>
    </row>
    <row r="243" s="2" customFormat="1">
      <c r="A243" s="38"/>
      <c r="B243" s="39"/>
      <c r="C243" s="40"/>
      <c r="D243" s="223" t="s">
        <v>135</v>
      </c>
      <c r="E243" s="40"/>
      <c r="F243" s="224" t="s">
        <v>361</v>
      </c>
      <c r="G243" s="40"/>
      <c r="H243" s="40"/>
      <c r="I243" s="225"/>
      <c r="J243" s="40"/>
      <c r="K243" s="40"/>
      <c r="L243" s="44"/>
      <c r="M243" s="226"/>
      <c r="N243" s="227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135</v>
      </c>
      <c r="AU243" s="17" t="s">
        <v>83</v>
      </c>
    </row>
    <row r="244" s="12" customFormat="1">
      <c r="A244" s="12"/>
      <c r="B244" s="228"/>
      <c r="C244" s="229"/>
      <c r="D244" s="223" t="s">
        <v>136</v>
      </c>
      <c r="E244" s="230" t="s">
        <v>1</v>
      </c>
      <c r="F244" s="231" t="s">
        <v>83</v>
      </c>
      <c r="G244" s="229"/>
      <c r="H244" s="232">
        <v>1</v>
      </c>
      <c r="I244" s="233"/>
      <c r="J244" s="229"/>
      <c r="K244" s="229"/>
      <c r="L244" s="234"/>
      <c r="M244" s="235"/>
      <c r="N244" s="236"/>
      <c r="O244" s="236"/>
      <c r="P244" s="236"/>
      <c r="Q244" s="236"/>
      <c r="R244" s="236"/>
      <c r="S244" s="236"/>
      <c r="T244" s="237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38" t="s">
        <v>136</v>
      </c>
      <c r="AU244" s="238" t="s">
        <v>83</v>
      </c>
      <c r="AV244" s="12" t="s">
        <v>85</v>
      </c>
      <c r="AW244" s="12" t="s">
        <v>32</v>
      </c>
      <c r="AX244" s="12" t="s">
        <v>75</v>
      </c>
      <c r="AY244" s="238" t="s">
        <v>129</v>
      </c>
    </row>
    <row r="245" s="13" customFormat="1">
      <c r="A245" s="13"/>
      <c r="B245" s="239"/>
      <c r="C245" s="240"/>
      <c r="D245" s="223" t="s">
        <v>136</v>
      </c>
      <c r="E245" s="241" t="s">
        <v>1</v>
      </c>
      <c r="F245" s="242" t="s">
        <v>138</v>
      </c>
      <c r="G245" s="240"/>
      <c r="H245" s="243">
        <v>1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9" t="s">
        <v>136</v>
      </c>
      <c r="AU245" s="249" t="s">
        <v>83</v>
      </c>
      <c r="AV245" s="13" t="s">
        <v>134</v>
      </c>
      <c r="AW245" s="13" t="s">
        <v>32</v>
      </c>
      <c r="AX245" s="13" t="s">
        <v>83</v>
      </c>
      <c r="AY245" s="249" t="s">
        <v>129</v>
      </c>
    </row>
    <row r="246" s="2" customFormat="1" ht="16.5" customHeight="1">
      <c r="A246" s="38"/>
      <c r="B246" s="39"/>
      <c r="C246" s="210" t="s">
        <v>316</v>
      </c>
      <c r="D246" s="210" t="s">
        <v>130</v>
      </c>
      <c r="E246" s="211" t="s">
        <v>381</v>
      </c>
      <c r="F246" s="212" t="s">
        <v>594</v>
      </c>
      <c r="G246" s="213" t="s">
        <v>146</v>
      </c>
      <c r="H246" s="214">
        <v>0.76800000000000002</v>
      </c>
      <c r="I246" s="215"/>
      <c r="J246" s="216">
        <f>ROUND(I246*H246,2)</f>
        <v>0</v>
      </c>
      <c r="K246" s="212" t="s">
        <v>1</v>
      </c>
      <c r="L246" s="44"/>
      <c r="M246" s="217" t="s">
        <v>1</v>
      </c>
      <c r="N246" s="218" t="s">
        <v>40</v>
      </c>
      <c r="O246" s="91"/>
      <c r="P246" s="219">
        <f>O246*H246</f>
        <v>0</v>
      </c>
      <c r="Q246" s="219">
        <v>0</v>
      </c>
      <c r="R246" s="219">
        <f>Q246*H246</f>
        <v>0</v>
      </c>
      <c r="S246" s="219">
        <v>0</v>
      </c>
      <c r="T246" s="22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1" t="s">
        <v>134</v>
      </c>
      <c r="AT246" s="221" t="s">
        <v>130</v>
      </c>
      <c r="AU246" s="221" t="s">
        <v>83</v>
      </c>
      <c r="AY246" s="17" t="s">
        <v>129</v>
      </c>
      <c r="BE246" s="222">
        <f>IF(N246="základní",J246,0)</f>
        <v>0</v>
      </c>
      <c r="BF246" s="222">
        <f>IF(N246="snížená",J246,0)</f>
        <v>0</v>
      </c>
      <c r="BG246" s="222">
        <f>IF(N246="zákl. přenesená",J246,0)</f>
        <v>0</v>
      </c>
      <c r="BH246" s="222">
        <f>IF(N246="sníž. přenesená",J246,0)</f>
        <v>0</v>
      </c>
      <c r="BI246" s="222">
        <f>IF(N246="nulová",J246,0)</f>
        <v>0</v>
      </c>
      <c r="BJ246" s="17" t="s">
        <v>83</v>
      </c>
      <c r="BK246" s="222">
        <f>ROUND(I246*H246,2)</f>
        <v>0</v>
      </c>
      <c r="BL246" s="17" t="s">
        <v>134</v>
      </c>
      <c r="BM246" s="221" t="s">
        <v>319</v>
      </c>
    </row>
    <row r="247" s="2" customFormat="1">
      <c r="A247" s="38"/>
      <c r="B247" s="39"/>
      <c r="C247" s="40"/>
      <c r="D247" s="223" t="s">
        <v>135</v>
      </c>
      <c r="E247" s="40"/>
      <c r="F247" s="224" t="s">
        <v>594</v>
      </c>
      <c r="G247" s="40"/>
      <c r="H247" s="40"/>
      <c r="I247" s="225"/>
      <c r="J247" s="40"/>
      <c r="K247" s="40"/>
      <c r="L247" s="44"/>
      <c r="M247" s="226"/>
      <c r="N247" s="227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135</v>
      </c>
      <c r="AU247" s="17" t="s">
        <v>83</v>
      </c>
    </row>
    <row r="248" s="12" customFormat="1">
      <c r="A248" s="12"/>
      <c r="B248" s="228"/>
      <c r="C248" s="229"/>
      <c r="D248" s="223" t="s">
        <v>136</v>
      </c>
      <c r="E248" s="230" t="s">
        <v>1</v>
      </c>
      <c r="F248" s="231" t="s">
        <v>385</v>
      </c>
      <c r="G248" s="229"/>
      <c r="H248" s="232">
        <v>0.76800000000000002</v>
      </c>
      <c r="I248" s="233"/>
      <c r="J248" s="229"/>
      <c r="K248" s="229"/>
      <c r="L248" s="234"/>
      <c r="M248" s="235"/>
      <c r="N248" s="236"/>
      <c r="O248" s="236"/>
      <c r="P248" s="236"/>
      <c r="Q248" s="236"/>
      <c r="R248" s="236"/>
      <c r="S248" s="236"/>
      <c r="T248" s="237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T248" s="238" t="s">
        <v>136</v>
      </c>
      <c r="AU248" s="238" t="s">
        <v>83</v>
      </c>
      <c r="AV248" s="12" t="s">
        <v>85</v>
      </c>
      <c r="AW248" s="12" t="s">
        <v>32</v>
      </c>
      <c r="AX248" s="12" t="s">
        <v>75</v>
      </c>
      <c r="AY248" s="238" t="s">
        <v>129</v>
      </c>
    </row>
    <row r="249" s="13" customFormat="1">
      <c r="A249" s="13"/>
      <c r="B249" s="239"/>
      <c r="C249" s="240"/>
      <c r="D249" s="223" t="s">
        <v>136</v>
      </c>
      <c r="E249" s="241" t="s">
        <v>1</v>
      </c>
      <c r="F249" s="242" t="s">
        <v>138</v>
      </c>
      <c r="G249" s="240"/>
      <c r="H249" s="243">
        <v>0.76800000000000002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9" t="s">
        <v>136</v>
      </c>
      <c r="AU249" s="249" t="s">
        <v>83</v>
      </c>
      <c r="AV249" s="13" t="s">
        <v>134</v>
      </c>
      <c r="AW249" s="13" t="s">
        <v>32</v>
      </c>
      <c r="AX249" s="13" t="s">
        <v>83</v>
      </c>
      <c r="AY249" s="249" t="s">
        <v>129</v>
      </c>
    </row>
    <row r="250" s="2" customFormat="1" ht="16.5" customHeight="1">
      <c r="A250" s="38"/>
      <c r="B250" s="39"/>
      <c r="C250" s="210" t="s">
        <v>235</v>
      </c>
      <c r="D250" s="210" t="s">
        <v>130</v>
      </c>
      <c r="E250" s="211" t="s">
        <v>386</v>
      </c>
      <c r="F250" s="212" t="s">
        <v>595</v>
      </c>
      <c r="G250" s="213" t="s">
        <v>146</v>
      </c>
      <c r="H250" s="214">
        <v>1.1339999999999999</v>
      </c>
      <c r="I250" s="215"/>
      <c r="J250" s="216">
        <f>ROUND(I250*H250,2)</f>
        <v>0</v>
      </c>
      <c r="K250" s="212" t="s">
        <v>1</v>
      </c>
      <c r="L250" s="44"/>
      <c r="M250" s="217" t="s">
        <v>1</v>
      </c>
      <c r="N250" s="218" t="s">
        <v>40</v>
      </c>
      <c r="O250" s="91"/>
      <c r="P250" s="219">
        <f>O250*H250</f>
        <v>0</v>
      </c>
      <c r="Q250" s="219">
        <v>0</v>
      </c>
      <c r="R250" s="219">
        <f>Q250*H250</f>
        <v>0</v>
      </c>
      <c r="S250" s="219">
        <v>0</v>
      </c>
      <c r="T250" s="22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1" t="s">
        <v>134</v>
      </c>
      <c r="AT250" s="221" t="s">
        <v>130</v>
      </c>
      <c r="AU250" s="221" t="s">
        <v>83</v>
      </c>
      <c r="AY250" s="17" t="s">
        <v>129</v>
      </c>
      <c r="BE250" s="222">
        <f>IF(N250="základní",J250,0)</f>
        <v>0</v>
      </c>
      <c r="BF250" s="222">
        <f>IF(N250="snížená",J250,0)</f>
        <v>0</v>
      </c>
      <c r="BG250" s="222">
        <f>IF(N250="zákl. přenesená",J250,0)</f>
        <v>0</v>
      </c>
      <c r="BH250" s="222">
        <f>IF(N250="sníž. přenesená",J250,0)</f>
        <v>0</v>
      </c>
      <c r="BI250" s="222">
        <f>IF(N250="nulová",J250,0)</f>
        <v>0</v>
      </c>
      <c r="BJ250" s="17" t="s">
        <v>83</v>
      </c>
      <c r="BK250" s="222">
        <f>ROUND(I250*H250,2)</f>
        <v>0</v>
      </c>
      <c r="BL250" s="17" t="s">
        <v>134</v>
      </c>
      <c r="BM250" s="221" t="s">
        <v>322</v>
      </c>
    </row>
    <row r="251" s="2" customFormat="1">
      <c r="A251" s="38"/>
      <c r="B251" s="39"/>
      <c r="C251" s="40"/>
      <c r="D251" s="223" t="s">
        <v>135</v>
      </c>
      <c r="E251" s="40"/>
      <c r="F251" s="224" t="s">
        <v>595</v>
      </c>
      <c r="G251" s="40"/>
      <c r="H251" s="40"/>
      <c r="I251" s="225"/>
      <c r="J251" s="40"/>
      <c r="K251" s="40"/>
      <c r="L251" s="44"/>
      <c r="M251" s="226"/>
      <c r="N251" s="227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135</v>
      </c>
      <c r="AU251" s="17" t="s">
        <v>83</v>
      </c>
    </row>
    <row r="252" s="12" customFormat="1">
      <c r="A252" s="12"/>
      <c r="B252" s="228"/>
      <c r="C252" s="229"/>
      <c r="D252" s="223" t="s">
        <v>136</v>
      </c>
      <c r="E252" s="230" t="s">
        <v>1</v>
      </c>
      <c r="F252" s="231" t="s">
        <v>389</v>
      </c>
      <c r="G252" s="229"/>
      <c r="H252" s="232">
        <v>1.232</v>
      </c>
      <c r="I252" s="233"/>
      <c r="J252" s="229"/>
      <c r="K252" s="229"/>
      <c r="L252" s="234"/>
      <c r="M252" s="235"/>
      <c r="N252" s="236"/>
      <c r="O252" s="236"/>
      <c r="P252" s="236"/>
      <c r="Q252" s="236"/>
      <c r="R252" s="236"/>
      <c r="S252" s="236"/>
      <c r="T252" s="237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T252" s="238" t="s">
        <v>136</v>
      </c>
      <c r="AU252" s="238" t="s">
        <v>83</v>
      </c>
      <c r="AV252" s="12" t="s">
        <v>85</v>
      </c>
      <c r="AW252" s="12" t="s">
        <v>32</v>
      </c>
      <c r="AX252" s="12" t="s">
        <v>75</v>
      </c>
      <c r="AY252" s="238" t="s">
        <v>129</v>
      </c>
    </row>
    <row r="253" s="12" customFormat="1">
      <c r="A253" s="12"/>
      <c r="B253" s="228"/>
      <c r="C253" s="229"/>
      <c r="D253" s="223" t="s">
        <v>136</v>
      </c>
      <c r="E253" s="230" t="s">
        <v>1</v>
      </c>
      <c r="F253" s="231" t="s">
        <v>390</v>
      </c>
      <c r="G253" s="229"/>
      <c r="H253" s="232">
        <v>-0.098000000000000004</v>
      </c>
      <c r="I253" s="233"/>
      <c r="J253" s="229"/>
      <c r="K253" s="229"/>
      <c r="L253" s="234"/>
      <c r="M253" s="235"/>
      <c r="N253" s="236"/>
      <c r="O253" s="236"/>
      <c r="P253" s="236"/>
      <c r="Q253" s="236"/>
      <c r="R253" s="236"/>
      <c r="S253" s="236"/>
      <c r="T253" s="237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38" t="s">
        <v>136</v>
      </c>
      <c r="AU253" s="238" t="s">
        <v>83</v>
      </c>
      <c r="AV253" s="12" t="s">
        <v>85</v>
      </c>
      <c r="AW253" s="12" t="s">
        <v>32</v>
      </c>
      <c r="AX253" s="12" t="s">
        <v>75</v>
      </c>
      <c r="AY253" s="238" t="s">
        <v>129</v>
      </c>
    </row>
    <row r="254" s="13" customFormat="1">
      <c r="A254" s="13"/>
      <c r="B254" s="239"/>
      <c r="C254" s="240"/>
      <c r="D254" s="223" t="s">
        <v>136</v>
      </c>
      <c r="E254" s="241" t="s">
        <v>1</v>
      </c>
      <c r="F254" s="242" t="s">
        <v>138</v>
      </c>
      <c r="G254" s="240"/>
      <c r="H254" s="243">
        <v>1.1339999999999999</v>
      </c>
      <c r="I254" s="244"/>
      <c r="J254" s="240"/>
      <c r="K254" s="240"/>
      <c r="L254" s="245"/>
      <c r="M254" s="246"/>
      <c r="N254" s="247"/>
      <c r="O254" s="247"/>
      <c r="P254" s="247"/>
      <c r="Q254" s="247"/>
      <c r="R254" s="247"/>
      <c r="S254" s="247"/>
      <c r="T254" s="24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9" t="s">
        <v>136</v>
      </c>
      <c r="AU254" s="249" t="s">
        <v>83</v>
      </c>
      <c r="AV254" s="13" t="s">
        <v>134</v>
      </c>
      <c r="AW254" s="13" t="s">
        <v>32</v>
      </c>
      <c r="AX254" s="13" t="s">
        <v>83</v>
      </c>
      <c r="AY254" s="249" t="s">
        <v>129</v>
      </c>
    </row>
    <row r="255" s="2" customFormat="1" ht="16.5" customHeight="1">
      <c r="A255" s="38"/>
      <c r="B255" s="39"/>
      <c r="C255" s="210" t="s">
        <v>323</v>
      </c>
      <c r="D255" s="210" t="s">
        <v>130</v>
      </c>
      <c r="E255" s="211" t="s">
        <v>392</v>
      </c>
      <c r="F255" s="212" t="s">
        <v>393</v>
      </c>
      <c r="G255" s="213" t="s">
        <v>146</v>
      </c>
      <c r="H255" s="214">
        <v>0.44</v>
      </c>
      <c r="I255" s="215"/>
      <c r="J255" s="216">
        <f>ROUND(I255*H255,2)</f>
        <v>0</v>
      </c>
      <c r="K255" s="212" t="s">
        <v>1</v>
      </c>
      <c r="L255" s="44"/>
      <c r="M255" s="217" t="s">
        <v>1</v>
      </c>
      <c r="N255" s="218" t="s">
        <v>40</v>
      </c>
      <c r="O255" s="91"/>
      <c r="P255" s="219">
        <f>O255*H255</f>
        <v>0</v>
      </c>
      <c r="Q255" s="219">
        <v>0</v>
      </c>
      <c r="R255" s="219">
        <f>Q255*H255</f>
        <v>0</v>
      </c>
      <c r="S255" s="219">
        <v>0</v>
      </c>
      <c r="T255" s="22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1" t="s">
        <v>134</v>
      </c>
      <c r="AT255" s="221" t="s">
        <v>130</v>
      </c>
      <c r="AU255" s="221" t="s">
        <v>83</v>
      </c>
      <c r="AY255" s="17" t="s">
        <v>129</v>
      </c>
      <c r="BE255" s="222">
        <f>IF(N255="základní",J255,0)</f>
        <v>0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17" t="s">
        <v>83</v>
      </c>
      <c r="BK255" s="222">
        <f>ROUND(I255*H255,2)</f>
        <v>0</v>
      </c>
      <c r="BL255" s="17" t="s">
        <v>134</v>
      </c>
      <c r="BM255" s="221" t="s">
        <v>326</v>
      </c>
    </row>
    <row r="256" s="2" customFormat="1">
      <c r="A256" s="38"/>
      <c r="B256" s="39"/>
      <c r="C256" s="40"/>
      <c r="D256" s="223" t="s">
        <v>135</v>
      </c>
      <c r="E256" s="40"/>
      <c r="F256" s="224" t="s">
        <v>393</v>
      </c>
      <c r="G256" s="40"/>
      <c r="H256" s="40"/>
      <c r="I256" s="225"/>
      <c r="J256" s="40"/>
      <c r="K256" s="40"/>
      <c r="L256" s="44"/>
      <c r="M256" s="226"/>
      <c r="N256" s="227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135</v>
      </c>
      <c r="AU256" s="17" t="s">
        <v>83</v>
      </c>
    </row>
    <row r="257" s="12" customFormat="1">
      <c r="A257" s="12"/>
      <c r="B257" s="228"/>
      <c r="C257" s="229"/>
      <c r="D257" s="223" t="s">
        <v>136</v>
      </c>
      <c r="E257" s="230" t="s">
        <v>1</v>
      </c>
      <c r="F257" s="231" t="s">
        <v>395</v>
      </c>
      <c r="G257" s="229"/>
      <c r="H257" s="232">
        <v>0.44</v>
      </c>
      <c r="I257" s="233"/>
      <c r="J257" s="229"/>
      <c r="K257" s="229"/>
      <c r="L257" s="234"/>
      <c r="M257" s="235"/>
      <c r="N257" s="236"/>
      <c r="O257" s="236"/>
      <c r="P257" s="236"/>
      <c r="Q257" s="236"/>
      <c r="R257" s="236"/>
      <c r="S257" s="236"/>
      <c r="T257" s="237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238" t="s">
        <v>136</v>
      </c>
      <c r="AU257" s="238" t="s">
        <v>83</v>
      </c>
      <c r="AV257" s="12" t="s">
        <v>85</v>
      </c>
      <c r="AW257" s="12" t="s">
        <v>32</v>
      </c>
      <c r="AX257" s="12" t="s">
        <v>75</v>
      </c>
      <c r="AY257" s="238" t="s">
        <v>129</v>
      </c>
    </row>
    <row r="258" s="13" customFormat="1">
      <c r="A258" s="13"/>
      <c r="B258" s="239"/>
      <c r="C258" s="240"/>
      <c r="D258" s="223" t="s">
        <v>136</v>
      </c>
      <c r="E258" s="241" t="s">
        <v>1</v>
      </c>
      <c r="F258" s="242" t="s">
        <v>138</v>
      </c>
      <c r="G258" s="240"/>
      <c r="H258" s="243">
        <v>0.44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9" t="s">
        <v>136</v>
      </c>
      <c r="AU258" s="249" t="s">
        <v>83</v>
      </c>
      <c r="AV258" s="13" t="s">
        <v>134</v>
      </c>
      <c r="AW258" s="13" t="s">
        <v>32</v>
      </c>
      <c r="AX258" s="13" t="s">
        <v>83</v>
      </c>
      <c r="AY258" s="249" t="s">
        <v>129</v>
      </c>
    </row>
    <row r="259" s="2" customFormat="1" ht="21.75" customHeight="1">
      <c r="A259" s="38"/>
      <c r="B259" s="39"/>
      <c r="C259" s="210" t="s">
        <v>242</v>
      </c>
      <c r="D259" s="210" t="s">
        <v>130</v>
      </c>
      <c r="E259" s="211" t="s">
        <v>370</v>
      </c>
      <c r="F259" s="212" t="s">
        <v>371</v>
      </c>
      <c r="G259" s="213" t="s">
        <v>300</v>
      </c>
      <c r="H259" s="214">
        <v>2</v>
      </c>
      <c r="I259" s="215"/>
      <c r="J259" s="216">
        <f>ROUND(I259*H259,2)</f>
        <v>0</v>
      </c>
      <c r="K259" s="212" t="s">
        <v>1</v>
      </c>
      <c r="L259" s="44"/>
      <c r="M259" s="217" t="s">
        <v>1</v>
      </c>
      <c r="N259" s="218" t="s">
        <v>40</v>
      </c>
      <c r="O259" s="91"/>
      <c r="P259" s="219">
        <f>O259*H259</f>
        <v>0</v>
      </c>
      <c r="Q259" s="219">
        <v>0</v>
      </c>
      <c r="R259" s="219">
        <f>Q259*H259</f>
        <v>0</v>
      </c>
      <c r="S259" s="219">
        <v>0</v>
      </c>
      <c r="T259" s="22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1" t="s">
        <v>134</v>
      </c>
      <c r="AT259" s="221" t="s">
        <v>130</v>
      </c>
      <c r="AU259" s="221" t="s">
        <v>83</v>
      </c>
      <c r="AY259" s="17" t="s">
        <v>129</v>
      </c>
      <c r="BE259" s="222">
        <f>IF(N259="základní",J259,0)</f>
        <v>0</v>
      </c>
      <c r="BF259" s="222">
        <f>IF(N259="snížená",J259,0)</f>
        <v>0</v>
      </c>
      <c r="BG259" s="222">
        <f>IF(N259="zákl. přenesená",J259,0)</f>
        <v>0</v>
      </c>
      <c r="BH259" s="222">
        <f>IF(N259="sníž. přenesená",J259,0)</f>
        <v>0</v>
      </c>
      <c r="BI259" s="222">
        <f>IF(N259="nulová",J259,0)</f>
        <v>0</v>
      </c>
      <c r="BJ259" s="17" t="s">
        <v>83</v>
      </c>
      <c r="BK259" s="222">
        <f>ROUND(I259*H259,2)</f>
        <v>0</v>
      </c>
      <c r="BL259" s="17" t="s">
        <v>134</v>
      </c>
      <c r="BM259" s="221" t="s">
        <v>329</v>
      </c>
    </row>
    <row r="260" s="2" customFormat="1">
      <c r="A260" s="38"/>
      <c r="B260" s="39"/>
      <c r="C260" s="40"/>
      <c r="D260" s="223" t="s">
        <v>135</v>
      </c>
      <c r="E260" s="40"/>
      <c r="F260" s="224" t="s">
        <v>371</v>
      </c>
      <c r="G260" s="40"/>
      <c r="H260" s="40"/>
      <c r="I260" s="225"/>
      <c r="J260" s="40"/>
      <c r="K260" s="40"/>
      <c r="L260" s="44"/>
      <c r="M260" s="226"/>
      <c r="N260" s="227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135</v>
      </c>
      <c r="AU260" s="17" t="s">
        <v>83</v>
      </c>
    </row>
    <row r="261" s="12" customFormat="1">
      <c r="A261" s="12"/>
      <c r="B261" s="228"/>
      <c r="C261" s="229"/>
      <c r="D261" s="223" t="s">
        <v>136</v>
      </c>
      <c r="E261" s="230" t="s">
        <v>1</v>
      </c>
      <c r="F261" s="231" t="s">
        <v>85</v>
      </c>
      <c r="G261" s="229"/>
      <c r="H261" s="232">
        <v>2</v>
      </c>
      <c r="I261" s="233"/>
      <c r="J261" s="229"/>
      <c r="K261" s="229"/>
      <c r="L261" s="234"/>
      <c r="M261" s="235"/>
      <c r="N261" s="236"/>
      <c r="O261" s="236"/>
      <c r="P261" s="236"/>
      <c r="Q261" s="236"/>
      <c r="R261" s="236"/>
      <c r="S261" s="236"/>
      <c r="T261" s="237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238" t="s">
        <v>136</v>
      </c>
      <c r="AU261" s="238" t="s">
        <v>83</v>
      </c>
      <c r="AV261" s="12" t="s">
        <v>85</v>
      </c>
      <c r="AW261" s="12" t="s">
        <v>32</v>
      </c>
      <c r="AX261" s="12" t="s">
        <v>75</v>
      </c>
      <c r="AY261" s="238" t="s">
        <v>129</v>
      </c>
    </row>
    <row r="262" s="13" customFormat="1">
      <c r="A262" s="13"/>
      <c r="B262" s="239"/>
      <c r="C262" s="240"/>
      <c r="D262" s="223" t="s">
        <v>136</v>
      </c>
      <c r="E262" s="241" t="s">
        <v>1</v>
      </c>
      <c r="F262" s="242" t="s">
        <v>138</v>
      </c>
      <c r="G262" s="240"/>
      <c r="H262" s="243">
        <v>2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9" t="s">
        <v>136</v>
      </c>
      <c r="AU262" s="249" t="s">
        <v>83</v>
      </c>
      <c r="AV262" s="13" t="s">
        <v>134</v>
      </c>
      <c r="AW262" s="13" t="s">
        <v>32</v>
      </c>
      <c r="AX262" s="13" t="s">
        <v>83</v>
      </c>
      <c r="AY262" s="249" t="s">
        <v>129</v>
      </c>
    </row>
    <row r="263" s="2" customFormat="1" ht="16.5" customHeight="1">
      <c r="A263" s="38"/>
      <c r="B263" s="39"/>
      <c r="C263" s="210" t="s">
        <v>330</v>
      </c>
      <c r="D263" s="210" t="s">
        <v>130</v>
      </c>
      <c r="E263" s="211" t="s">
        <v>374</v>
      </c>
      <c r="F263" s="212" t="s">
        <v>375</v>
      </c>
      <c r="G263" s="213" t="s">
        <v>300</v>
      </c>
      <c r="H263" s="214">
        <v>1</v>
      </c>
      <c r="I263" s="215"/>
      <c r="J263" s="216">
        <f>ROUND(I263*H263,2)</f>
        <v>0</v>
      </c>
      <c r="K263" s="212" t="s">
        <v>1</v>
      </c>
      <c r="L263" s="44"/>
      <c r="M263" s="217" t="s">
        <v>1</v>
      </c>
      <c r="N263" s="218" t="s">
        <v>40</v>
      </c>
      <c r="O263" s="91"/>
      <c r="P263" s="219">
        <f>O263*H263</f>
        <v>0</v>
      </c>
      <c r="Q263" s="219">
        <v>0</v>
      </c>
      <c r="R263" s="219">
        <f>Q263*H263</f>
        <v>0</v>
      </c>
      <c r="S263" s="219">
        <v>0</v>
      </c>
      <c r="T263" s="22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1" t="s">
        <v>134</v>
      </c>
      <c r="AT263" s="221" t="s">
        <v>130</v>
      </c>
      <c r="AU263" s="221" t="s">
        <v>83</v>
      </c>
      <c r="AY263" s="17" t="s">
        <v>129</v>
      </c>
      <c r="BE263" s="222">
        <f>IF(N263="základní",J263,0)</f>
        <v>0</v>
      </c>
      <c r="BF263" s="222">
        <f>IF(N263="snížená",J263,0)</f>
        <v>0</v>
      </c>
      <c r="BG263" s="222">
        <f>IF(N263="zákl. přenesená",J263,0)</f>
        <v>0</v>
      </c>
      <c r="BH263" s="222">
        <f>IF(N263="sníž. přenesená",J263,0)</f>
        <v>0</v>
      </c>
      <c r="BI263" s="222">
        <f>IF(N263="nulová",J263,0)</f>
        <v>0</v>
      </c>
      <c r="BJ263" s="17" t="s">
        <v>83</v>
      </c>
      <c r="BK263" s="222">
        <f>ROUND(I263*H263,2)</f>
        <v>0</v>
      </c>
      <c r="BL263" s="17" t="s">
        <v>134</v>
      </c>
      <c r="BM263" s="221" t="s">
        <v>332</v>
      </c>
    </row>
    <row r="264" s="2" customFormat="1">
      <c r="A264" s="38"/>
      <c r="B264" s="39"/>
      <c r="C264" s="40"/>
      <c r="D264" s="223" t="s">
        <v>135</v>
      </c>
      <c r="E264" s="40"/>
      <c r="F264" s="224" t="s">
        <v>375</v>
      </c>
      <c r="G264" s="40"/>
      <c r="H264" s="40"/>
      <c r="I264" s="225"/>
      <c r="J264" s="40"/>
      <c r="K264" s="40"/>
      <c r="L264" s="44"/>
      <c r="M264" s="226"/>
      <c r="N264" s="227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135</v>
      </c>
      <c r="AU264" s="17" t="s">
        <v>83</v>
      </c>
    </row>
    <row r="265" s="12" customFormat="1">
      <c r="A265" s="12"/>
      <c r="B265" s="228"/>
      <c r="C265" s="229"/>
      <c r="D265" s="223" t="s">
        <v>136</v>
      </c>
      <c r="E265" s="230" t="s">
        <v>1</v>
      </c>
      <c r="F265" s="231" t="s">
        <v>83</v>
      </c>
      <c r="G265" s="229"/>
      <c r="H265" s="232">
        <v>1</v>
      </c>
      <c r="I265" s="233"/>
      <c r="J265" s="229"/>
      <c r="K265" s="229"/>
      <c r="L265" s="234"/>
      <c r="M265" s="235"/>
      <c r="N265" s="236"/>
      <c r="O265" s="236"/>
      <c r="P265" s="236"/>
      <c r="Q265" s="236"/>
      <c r="R265" s="236"/>
      <c r="S265" s="236"/>
      <c r="T265" s="237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T265" s="238" t="s">
        <v>136</v>
      </c>
      <c r="AU265" s="238" t="s">
        <v>83</v>
      </c>
      <c r="AV265" s="12" t="s">
        <v>85</v>
      </c>
      <c r="AW265" s="12" t="s">
        <v>32</v>
      </c>
      <c r="AX265" s="12" t="s">
        <v>75</v>
      </c>
      <c r="AY265" s="238" t="s">
        <v>129</v>
      </c>
    </row>
    <row r="266" s="13" customFormat="1">
      <c r="A266" s="13"/>
      <c r="B266" s="239"/>
      <c r="C266" s="240"/>
      <c r="D266" s="223" t="s">
        <v>136</v>
      </c>
      <c r="E266" s="241" t="s">
        <v>1</v>
      </c>
      <c r="F266" s="242" t="s">
        <v>138</v>
      </c>
      <c r="G266" s="240"/>
      <c r="H266" s="243">
        <v>1</v>
      </c>
      <c r="I266" s="244"/>
      <c r="J266" s="240"/>
      <c r="K266" s="240"/>
      <c r="L266" s="245"/>
      <c r="M266" s="246"/>
      <c r="N266" s="247"/>
      <c r="O266" s="247"/>
      <c r="P266" s="247"/>
      <c r="Q266" s="247"/>
      <c r="R266" s="247"/>
      <c r="S266" s="247"/>
      <c r="T266" s="24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9" t="s">
        <v>136</v>
      </c>
      <c r="AU266" s="249" t="s">
        <v>83</v>
      </c>
      <c r="AV266" s="13" t="s">
        <v>134</v>
      </c>
      <c r="AW266" s="13" t="s">
        <v>32</v>
      </c>
      <c r="AX266" s="13" t="s">
        <v>83</v>
      </c>
      <c r="AY266" s="249" t="s">
        <v>129</v>
      </c>
    </row>
    <row r="267" s="2" customFormat="1" ht="16.5" customHeight="1">
      <c r="A267" s="38"/>
      <c r="B267" s="39"/>
      <c r="C267" s="210" t="s">
        <v>248</v>
      </c>
      <c r="D267" s="210" t="s">
        <v>130</v>
      </c>
      <c r="E267" s="211" t="s">
        <v>377</v>
      </c>
      <c r="F267" s="212" t="s">
        <v>378</v>
      </c>
      <c r="G267" s="213" t="s">
        <v>300</v>
      </c>
      <c r="H267" s="214">
        <v>1</v>
      </c>
      <c r="I267" s="215"/>
      <c r="J267" s="216">
        <f>ROUND(I267*H267,2)</f>
        <v>0</v>
      </c>
      <c r="K267" s="212" t="s">
        <v>1</v>
      </c>
      <c r="L267" s="44"/>
      <c r="M267" s="217" t="s">
        <v>1</v>
      </c>
      <c r="N267" s="218" t="s">
        <v>40</v>
      </c>
      <c r="O267" s="91"/>
      <c r="P267" s="219">
        <f>O267*H267</f>
        <v>0</v>
      </c>
      <c r="Q267" s="219">
        <v>0</v>
      </c>
      <c r="R267" s="219">
        <f>Q267*H267</f>
        <v>0</v>
      </c>
      <c r="S267" s="219">
        <v>0</v>
      </c>
      <c r="T267" s="22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1" t="s">
        <v>134</v>
      </c>
      <c r="AT267" s="221" t="s">
        <v>130</v>
      </c>
      <c r="AU267" s="221" t="s">
        <v>83</v>
      </c>
      <c r="AY267" s="17" t="s">
        <v>129</v>
      </c>
      <c r="BE267" s="222">
        <f>IF(N267="základní",J267,0)</f>
        <v>0</v>
      </c>
      <c r="BF267" s="222">
        <f>IF(N267="snížená",J267,0)</f>
        <v>0</v>
      </c>
      <c r="BG267" s="222">
        <f>IF(N267="zákl. přenesená",J267,0)</f>
        <v>0</v>
      </c>
      <c r="BH267" s="222">
        <f>IF(N267="sníž. přenesená",J267,0)</f>
        <v>0</v>
      </c>
      <c r="BI267" s="222">
        <f>IF(N267="nulová",J267,0)</f>
        <v>0</v>
      </c>
      <c r="BJ267" s="17" t="s">
        <v>83</v>
      </c>
      <c r="BK267" s="222">
        <f>ROUND(I267*H267,2)</f>
        <v>0</v>
      </c>
      <c r="BL267" s="17" t="s">
        <v>134</v>
      </c>
      <c r="BM267" s="221" t="s">
        <v>335</v>
      </c>
    </row>
    <row r="268" s="2" customFormat="1">
      <c r="A268" s="38"/>
      <c r="B268" s="39"/>
      <c r="C268" s="40"/>
      <c r="D268" s="223" t="s">
        <v>135</v>
      </c>
      <c r="E268" s="40"/>
      <c r="F268" s="224" t="s">
        <v>378</v>
      </c>
      <c r="G268" s="40"/>
      <c r="H268" s="40"/>
      <c r="I268" s="225"/>
      <c r="J268" s="40"/>
      <c r="K268" s="40"/>
      <c r="L268" s="44"/>
      <c r="M268" s="226"/>
      <c r="N268" s="227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135</v>
      </c>
      <c r="AU268" s="17" t="s">
        <v>83</v>
      </c>
    </row>
    <row r="269" s="12" customFormat="1">
      <c r="A269" s="12"/>
      <c r="B269" s="228"/>
      <c r="C269" s="229"/>
      <c r="D269" s="223" t="s">
        <v>136</v>
      </c>
      <c r="E269" s="230" t="s">
        <v>1</v>
      </c>
      <c r="F269" s="231" t="s">
        <v>83</v>
      </c>
      <c r="G269" s="229"/>
      <c r="H269" s="232">
        <v>1</v>
      </c>
      <c r="I269" s="233"/>
      <c r="J269" s="229"/>
      <c r="K269" s="229"/>
      <c r="L269" s="234"/>
      <c r="M269" s="235"/>
      <c r="N269" s="236"/>
      <c r="O269" s="236"/>
      <c r="P269" s="236"/>
      <c r="Q269" s="236"/>
      <c r="R269" s="236"/>
      <c r="S269" s="236"/>
      <c r="T269" s="237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T269" s="238" t="s">
        <v>136</v>
      </c>
      <c r="AU269" s="238" t="s">
        <v>83</v>
      </c>
      <c r="AV269" s="12" t="s">
        <v>85</v>
      </c>
      <c r="AW269" s="12" t="s">
        <v>32</v>
      </c>
      <c r="AX269" s="12" t="s">
        <v>75</v>
      </c>
      <c r="AY269" s="238" t="s">
        <v>129</v>
      </c>
    </row>
    <row r="270" s="13" customFormat="1">
      <c r="A270" s="13"/>
      <c r="B270" s="239"/>
      <c r="C270" s="240"/>
      <c r="D270" s="223" t="s">
        <v>136</v>
      </c>
      <c r="E270" s="241" t="s">
        <v>1</v>
      </c>
      <c r="F270" s="242" t="s">
        <v>138</v>
      </c>
      <c r="G270" s="240"/>
      <c r="H270" s="243">
        <v>1</v>
      </c>
      <c r="I270" s="244"/>
      <c r="J270" s="240"/>
      <c r="K270" s="240"/>
      <c r="L270" s="245"/>
      <c r="M270" s="246"/>
      <c r="N270" s="247"/>
      <c r="O270" s="247"/>
      <c r="P270" s="247"/>
      <c r="Q270" s="247"/>
      <c r="R270" s="247"/>
      <c r="S270" s="247"/>
      <c r="T270" s="24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9" t="s">
        <v>136</v>
      </c>
      <c r="AU270" s="249" t="s">
        <v>83</v>
      </c>
      <c r="AV270" s="13" t="s">
        <v>134</v>
      </c>
      <c r="AW270" s="13" t="s">
        <v>32</v>
      </c>
      <c r="AX270" s="13" t="s">
        <v>83</v>
      </c>
      <c r="AY270" s="249" t="s">
        <v>129</v>
      </c>
    </row>
    <row r="271" s="2" customFormat="1" ht="16.5" customHeight="1">
      <c r="A271" s="38"/>
      <c r="B271" s="39"/>
      <c r="C271" s="210" t="s">
        <v>338</v>
      </c>
      <c r="D271" s="210" t="s">
        <v>130</v>
      </c>
      <c r="E271" s="211" t="s">
        <v>402</v>
      </c>
      <c r="F271" s="212" t="s">
        <v>403</v>
      </c>
      <c r="G271" s="213" t="s">
        <v>300</v>
      </c>
      <c r="H271" s="214">
        <v>2</v>
      </c>
      <c r="I271" s="215"/>
      <c r="J271" s="216">
        <f>ROUND(I271*H271,2)</f>
        <v>0</v>
      </c>
      <c r="K271" s="212" t="s">
        <v>1</v>
      </c>
      <c r="L271" s="44"/>
      <c r="M271" s="217" t="s">
        <v>1</v>
      </c>
      <c r="N271" s="218" t="s">
        <v>40</v>
      </c>
      <c r="O271" s="91"/>
      <c r="P271" s="219">
        <f>O271*H271</f>
        <v>0</v>
      </c>
      <c r="Q271" s="219">
        <v>0</v>
      </c>
      <c r="R271" s="219">
        <f>Q271*H271</f>
        <v>0</v>
      </c>
      <c r="S271" s="219">
        <v>0</v>
      </c>
      <c r="T271" s="22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1" t="s">
        <v>134</v>
      </c>
      <c r="AT271" s="221" t="s">
        <v>130</v>
      </c>
      <c r="AU271" s="221" t="s">
        <v>83</v>
      </c>
      <c r="AY271" s="17" t="s">
        <v>129</v>
      </c>
      <c r="BE271" s="222">
        <f>IF(N271="základní",J271,0)</f>
        <v>0</v>
      </c>
      <c r="BF271" s="222">
        <f>IF(N271="snížená",J271,0)</f>
        <v>0</v>
      </c>
      <c r="BG271" s="222">
        <f>IF(N271="zákl. přenesená",J271,0)</f>
        <v>0</v>
      </c>
      <c r="BH271" s="222">
        <f>IF(N271="sníž. přenesená",J271,0)</f>
        <v>0</v>
      </c>
      <c r="BI271" s="222">
        <f>IF(N271="nulová",J271,0)</f>
        <v>0</v>
      </c>
      <c r="BJ271" s="17" t="s">
        <v>83</v>
      </c>
      <c r="BK271" s="222">
        <f>ROUND(I271*H271,2)</f>
        <v>0</v>
      </c>
      <c r="BL271" s="17" t="s">
        <v>134</v>
      </c>
      <c r="BM271" s="221" t="s">
        <v>341</v>
      </c>
    </row>
    <row r="272" s="2" customFormat="1">
      <c r="A272" s="38"/>
      <c r="B272" s="39"/>
      <c r="C272" s="40"/>
      <c r="D272" s="223" t="s">
        <v>135</v>
      </c>
      <c r="E272" s="40"/>
      <c r="F272" s="224" t="s">
        <v>403</v>
      </c>
      <c r="G272" s="40"/>
      <c r="H272" s="40"/>
      <c r="I272" s="225"/>
      <c r="J272" s="40"/>
      <c r="K272" s="40"/>
      <c r="L272" s="44"/>
      <c r="M272" s="226"/>
      <c r="N272" s="227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135</v>
      </c>
      <c r="AU272" s="17" t="s">
        <v>83</v>
      </c>
    </row>
    <row r="273" s="12" customFormat="1">
      <c r="A273" s="12"/>
      <c r="B273" s="228"/>
      <c r="C273" s="229"/>
      <c r="D273" s="223" t="s">
        <v>136</v>
      </c>
      <c r="E273" s="230" t="s">
        <v>1</v>
      </c>
      <c r="F273" s="231" t="s">
        <v>85</v>
      </c>
      <c r="G273" s="229"/>
      <c r="H273" s="232">
        <v>2</v>
      </c>
      <c r="I273" s="233"/>
      <c r="J273" s="229"/>
      <c r="K273" s="229"/>
      <c r="L273" s="234"/>
      <c r="M273" s="235"/>
      <c r="N273" s="236"/>
      <c r="O273" s="236"/>
      <c r="P273" s="236"/>
      <c r="Q273" s="236"/>
      <c r="R273" s="236"/>
      <c r="S273" s="236"/>
      <c r="T273" s="237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238" t="s">
        <v>136</v>
      </c>
      <c r="AU273" s="238" t="s">
        <v>83</v>
      </c>
      <c r="AV273" s="12" t="s">
        <v>85</v>
      </c>
      <c r="AW273" s="12" t="s">
        <v>32</v>
      </c>
      <c r="AX273" s="12" t="s">
        <v>75</v>
      </c>
      <c r="AY273" s="238" t="s">
        <v>129</v>
      </c>
    </row>
    <row r="274" s="13" customFormat="1">
      <c r="A274" s="13"/>
      <c r="B274" s="239"/>
      <c r="C274" s="240"/>
      <c r="D274" s="223" t="s">
        <v>136</v>
      </c>
      <c r="E274" s="241" t="s">
        <v>1</v>
      </c>
      <c r="F274" s="242" t="s">
        <v>138</v>
      </c>
      <c r="G274" s="240"/>
      <c r="H274" s="243">
        <v>2</v>
      </c>
      <c r="I274" s="244"/>
      <c r="J274" s="240"/>
      <c r="K274" s="240"/>
      <c r="L274" s="245"/>
      <c r="M274" s="246"/>
      <c r="N274" s="247"/>
      <c r="O274" s="247"/>
      <c r="P274" s="247"/>
      <c r="Q274" s="247"/>
      <c r="R274" s="247"/>
      <c r="S274" s="247"/>
      <c r="T274" s="24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9" t="s">
        <v>136</v>
      </c>
      <c r="AU274" s="249" t="s">
        <v>83</v>
      </c>
      <c r="AV274" s="13" t="s">
        <v>134</v>
      </c>
      <c r="AW274" s="13" t="s">
        <v>32</v>
      </c>
      <c r="AX274" s="13" t="s">
        <v>83</v>
      </c>
      <c r="AY274" s="249" t="s">
        <v>129</v>
      </c>
    </row>
    <row r="275" s="2" customFormat="1" ht="16.5" customHeight="1">
      <c r="A275" s="38"/>
      <c r="B275" s="39"/>
      <c r="C275" s="210" t="s">
        <v>255</v>
      </c>
      <c r="D275" s="210" t="s">
        <v>130</v>
      </c>
      <c r="E275" s="211" t="s">
        <v>407</v>
      </c>
      <c r="F275" s="212" t="s">
        <v>408</v>
      </c>
      <c r="G275" s="213" t="s">
        <v>300</v>
      </c>
      <c r="H275" s="214">
        <v>2</v>
      </c>
      <c r="I275" s="215"/>
      <c r="J275" s="216">
        <f>ROUND(I275*H275,2)</f>
        <v>0</v>
      </c>
      <c r="K275" s="212" t="s">
        <v>1</v>
      </c>
      <c r="L275" s="44"/>
      <c r="M275" s="217" t="s">
        <v>1</v>
      </c>
      <c r="N275" s="218" t="s">
        <v>40</v>
      </c>
      <c r="O275" s="91"/>
      <c r="P275" s="219">
        <f>O275*H275</f>
        <v>0</v>
      </c>
      <c r="Q275" s="219">
        <v>0</v>
      </c>
      <c r="R275" s="219">
        <f>Q275*H275</f>
        <v>0</v>
      </c>
      <c r="S275" s="219">
        <v>0</v>
      </c>
      <c r="T275" s="22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1" t="s">
        <v>134</v>
      </c>
      <c r="AT275" s="221" t="s">
        <v>130</v>
      </c>
      <c r="AU275" s="221" t="s">
        <v>83</v>
      </c>
      <c r="AY275" s="17" t="s">
        <v>129</v>
      </c>
      <c r="BE275" s="222">
        <f>IF(N275="základní",J275,0)</f>
        <v>0</v>
      </c>
      <c r="BF275" s="222">
        <f>IF(N275="snížená",J275,0)</f>
        <v>0</v>
      </c>
      <c r="BG275" s="222">
        <f>IF(N275="zákl. přenesená",J275,0)</f>
        <v>0</v>
      </c>
      <c r="BH275" s="222">
        <f>IF(N275="sníž. přenesená",J275,0)</f>
        <v>0</v>
      </c>
      <c r="BI275" s="222">
        <f>IF(N275="nulová",J275,0)</f>
        <v>0</v>
      </c>
      <c r="BJ275" s="17" t="s">
        <v>83</v>
      </c>
      <c r="BK275" s="222">
        <f>ROUND(I275*H275,2)</f>
        <v>0</v>
      </c>
      <c r="BL275" s="17" t="s">
        <v>134</v>
      </c>
      <c r="BM275" s="221" t="s">
        <v>344</v>
      </c>
    </row>
    <row r="276" s="2" customFormat="1">
      <c r="A276" s="38"/>
      <c r="B276" s="39"/>
      <c r="C276" s="40"/>
      <c r="D276" s="223" t="s">
        <v>135</v>
      </c>
      <c r="E276" s="40"/>
      <c r="F276" s="224" t="s">
        <v>408</v>
      </c>
      <c r="G276" s="40"/>
      <c r="H276" s="40"/>
      <c r="I276" s="225"/>
      <c r="J276" s="40"/>
      <c r="K276" s="40"/>
      <c r="L276" s="44"/>
      <c r="M276" s="226"/>
      <c r="N276" s="227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135</v>
      </c>
      <c r="AU276" s="17" t="s">
        <v>83</v>
      </c>
    </row>
    <row r="277" s="12" customFormat="1">
      <c r="A277" s="12"/>
      <c r="B277" s="228"/>
      <c r="C277" s="229"/>
      <c r="D277" s="223" t="s">
        <v>136</v>
      </c>
      <c r="E277" s="230" t="s">
        <v>1</v>
      </c>
      <c r="F277" s="231" t="s">
        <v>85</v>
      </c>
      <c r="G277" s="229"/>
      <c r="H277" s="232">
        <v>2</v>
      </c>
      <c r="I277" s="233"/>
      <c r="J277" s="229"/>
      <c r="K277" s="229"/>
      <c r="L277" s="234"/>
      <c r="M277" s="235"/>
      <c r="N277" s="236"/>
      <c r="O277" s="236"/>
      <c r="P277" s="236"/>
      <c r="Q277" s="236"/>
      <c r="R277" s="236"/>
      <c r="S277" s="236"/>
      <c r="T277" s="237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T277" s="238" t="s">
        <v>136</v>
      </c>
      <c r="AU277" s="238" t="s">
        <v>83</v>
      </c>
      <c r="AV277" s="12" t="s">
        <v>85</v>
      </c>
      <c r="AW277" s="12" t="s">
        <v>32</v>
      </c>
      <c r="AX277" s="12" t="s">
        <v>75</v>
      </c>
      <c r="AY277" s="238" t="s">
        <v>129</v>
      </c>
    </row>
    <row r="278" s="13" customFormat="1">
      <c r="A278" s="13"/>
      <c r="B278" s="239"/>
      <c r="C278" s="240"/>
      <c r="D278" s="223" t="s">
        <v>136</v>
      </c>
      <c r="E278" s="241" t="s">
        <v>1</v>
      </c>
      <c r="F278" s="242" t="s">
        <v>138</v>
      </c>
      <c r="G278" s="240"/>
      <c r="H278" s="243">
        <v>2</v>
      </c>
      <c r="I278" s="244"/>
      <c r="J278" s="240"/>
      <c r="K278" s="240"/>
      <c r="L278" s="245"/>
      <c r="M278" s="246"/>
      <c r="N278" s="247"/>
      <c r="O278" s="247"/>
      <c r="P278" s="247"/>
      <c r="Q278" s="247"/>
      <c r="R278" s="247"/>
      <c r="S278" s="247"/>
      <c r="T278" s="24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9" t="s">
        <v>136</v>
      </c>
      <c r="AU278" s="249" t="s">
        <v>83</v>
      </c>
      <c r="AV278" s="13" t="s">
        <v>134</v>
      </c>
      <c r="AW278" s="13" t="s">
        <v>32</v>
      </c>
      <c r="AX278" s="13" t="s">
        <v>83</v>
      </c>
      <c r="AY278" s="249" t="s">
        <v>129</v>
      </c>
    </row>
    <row r="279" s="2" customFormat="1" ht="16.5" customHeight="1">
      <c r="A279" s="38"/>
      <c r="B279" s="39"/>
      <c r="C279" s="210" t="s">
        <v>345</v>
      </c>
      <c r="D279" s="210" t="s">
        <v>130</v>
      </c>
      <c r="E279" s="211" t="s">
        <v>411</v>
      </c>
      <c r="F279" s="212" t="s">
        <v>412</v>
      </c>
      <c r="G279" s="213" t="s">
        <v>300</v>
      </c>
      <c r="H279" s="214">
        <v>2</v>
      </c>
      <c r="I279" s="215"/>
      <c r="J279" s="216">
        <f>ROUND(I279*H279,2)</f>
        <v>0</v>
      </c>
      <c r="K279" s="212" t="s">
        <v>1</v>
      </c>
      <c r="L279" s="44"/>
      <c r="M279" s="217" t="s">
        <v>1</v>
      </c>
      <c r="N279" s="218" t="s">
        <v>40</v>
      </c>
      <c r="O279" s="91"/>
      <c r="P279" s="219">
        <f>O279*H279</f>
        <v>0</v>
      </c>
      <c r="Q279" s="219">
        <v>0</v>
      </c>
      <c r="R279" s="219">
        <f>Q279*H279</f>
        <v>0</v>
      </c>
      <c r="S279" s="219">
        <v>0</v>
      </c>
      <c r="T279" s="22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1" t="s">
        <v>134</v>
      </c>
      <c r="AT279" s="221" t="s">
        <v>130</v>
      </c>
      <c r="AU279" s="221" t="s">
        <v>83</v>
      </c>
      <c r="AY279" s="17" t="s">
        <v>129</v>
      </c>
      <c r="BE279" s="222">
        <f>IF(N279="základní",J279,0)</f>
        <v>0</v>
      </c>
      <c r="BF279" s="222">
        <f>IF(N279="snížená",J279,0)</f>
        <v>0</v>
      </c>
      <c r="BG279" s="222">
        <f>IF(N279="zákl. přenesená",J279,0)</f>
        <v>0</v>
      </c>
      <c r="BH279" s="222">
        <f>IF(N279="sníž. přenesená",J279,0)</f>
        <v>0</v>
      </c>
      <c r="BI279" s="222">
        <f>IF(N279="nulová",J279,0)</f>
        <v>0</v>
      </c>
      <c r="BJ279" s="17" t="s">
        <v>83</v>
      </c>
      <c r="BK279" s="222">
        <f>ROUND(I279*H279,2)</f>
        <v>0</v>
      </c>
      <c r="BL279" s="17" t="s">
        <v>134</v>
      </c>
      <c r="BM279" s="221" t="s">
        <v>348</v>
      </c>
    </row>
    <row r="280" s="2" customFormat="1">
      <c r="A280" s="38"/>
      <c r="B280" s="39"/>
      <c r="C280" s="40"/>
      <c r="D280" s="223" t="s">
        <v>135</v>
      </c>
      <c r="E280" s="40"/>
      <c r="F280" s="224" t="s">
        <v>412</v>
      </c>
      <c r="G280" s="40"/>
      <c r="H280" s="40"/>
      <c r="I280" s="225"/>
      <c r="J280" s="40"/>
      <c r="K280" s="40"/>
      <c r="L280" s="44"/>
      <c r="M280" s="226"/>
      <c r="N280" s="227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135</v>
      </c>
      <c r="AU280" s="17" t="s">
        <v>83</v>
      </c>
    </row>
    <row r="281" s="12" customFormat="1">
      <c r="A281" s="12"/>
      <c r="B281" s="228"/>
      <c r="C281" s="229"/>
      <c r="D281" s="223" t="s">
        <v>136</v>
      </c>
      <c r="E281" s="230" t="s">
        <v>1</v>
      </c>
      <c r="F281" s="231" t="s">
        <v>85</v>
      </c>
      <c r="G281" s="229"/>
      <c r="H281" s="232">
        <v>2</v>
      </c>
      <c r="I281" s="233"/>
      <c r="J281" s="229"/>
      <c r="K281" s="229"/>
      <c r="L281" s="234"/>
      <c r="M281" s="235"/>
      <c r="N281" s="236"/>
      <c r="O281" s="236"/>
      <c r="P281" s="236"/>
      <c r="Q281" s="236"/>
      <c r="R281" s="236"/>
      <c r="S281" s="236"/>
      <c r="T281" s="237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T281" s="238" t="s">
        <v>136</v>
      </c>
      <c r="AU281" s="238" t="s">
        <v>83</v>
      </c>
      <c r="AV281" s="12" t="s">
        <v>85</v>
      </c>
      <c r="AW281" s="12" t="s">
        <v>32</v>
      </c>
      <c r="AX281" s="12" t="s">
        <v>75</v>
      </c>
      <c r="AY281" s="238" t="s">
        <v>129</v>
      </c>
    </row>
    <row r="282" s="13" customFormat="1">
      <c r="A282" s="13"/>
      <c r="B282" s="239"/>
      <c r="C282" s="240"/>
      <c r="D282" s="223" t="s">
        <v>136</v>
      </c>
      <c r="E282" s="241" t="s">
        <v>1</v>
      </c>
      <c r="F282" s="242" t="s">
        <v>138</v>
      </c>
      <c r="G282" s="240"/>
      <c r="H282" s="243">
        <v>2</v>
      </c>
      <c r="I282" s="244"/>
      <c r="J282" s="240"/>
      <c r="K282" s="240"/>
      <c r="L282" s="245"/>
      <c r="M282" s="246"/>
      <c r="N282" s="247"/>
      <c r="O282" s="247"/>
      <c r="P282" s="247"/>
      <c r="Q282" s="247"/>
      <c r="R282" s="247"/>
      <c r="S282" s="247"/>
      <c r="T282" s="24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9" t="s">
        <v>136</v>
      </c>
      <c r="AU282" s="249" t="s">
        <v>83</v>
      </c>
      <c r="AV282" s="13" t="s">
        <v>134</v>
      </c>
      <c r="AW282" s="13" t="s">
        <v>32</v>
      </c>
      <c r="AX282" s="13" t="s">
        <v>83</v>
      </c>
      <c r="AY282" s="249" t="s">
        <v>129</v>
      </c>
    </row>
    <row r="283" s="2" customFormat="1" ht="16.5" customHeight="1">
      <c r="A283" s="38"/>
      <c r="B283" s="39"/>
      <c r="C283" s="210" t="s">
        <v>261</v>
      </c>
      <c r="D283" s="210" t="s">
        <v>130</v>
      </c>
      <c r="E283" s="211" t="s">
        <v>414</v>
      </c>
      <c r="F283" s="212" t="s">
        <v>415</v>
      </c>
      <c r="G283" s="213" t="s">
        <v>141</v>
      </c>
      <c r="H283" s="214">
        <v>18.890000000000001</v>
      </c>
      <c r="I283" s="215"/>
      <c r="J283" s="216">
        <f>ROUND(I283*H283,2)</f>
        <v>0</v>
      </c>
      <c r="K283" s="212" t="s">
        <v>1</v>
      </c>
      <c r="L283" s="44"/>
      <c r="M283" s="217" t="s">
        <v>1</v>
      </c>
      <c r="N283" s="218" t="s">
        <v>40</v>
      </c>
      <c r="O283" s="91"/>
      <c r="P283" s="219">
        <f>O283*H283</f>
        <v>0</v>
      </c>
      <c r="Q283" s="219">
        <v>0</v>
      </c>
      <c r="R283" s="219">
        <f>Q283*H283</f>
        <v>0</v>
      </c>
      <c r="S283" s="219">
        <v>0</v>
      </c>
      <c r="T283" s="22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1" t="s">
        <v>134</v>
      </c>
      <c r="AT283" s="221" t="s">
        <v>130</v>
      </c>
      <c r="AU283" s="221" t="s">
        <v>83</v>
      </c>
      <c r="AY283" s="17" t="s">
        <v>129</v>
      </c>
      <c r="BE283" s="222">
        <f>IF(N283="základní",J283,0)</f>
        <v>0</v>
      </c>
      <c r="BF283" s="222">
        <f>IF(N283="snížená",J283,0)</f>
        <v>0</v>
      </c>
      <c r="BG283" s="222">
        <f>IF(N283="zákl. přenesená",J283,0)</f>
        <v>0</v>
      </c>
      <c r="BH283" s="222">
        <f>IF(N283="sníž. přenesená",J283,0)</f>
        <v>0</v>
      </c>
      <c r="BI283" s="222">
        <f>IF(N283="nulová",J283,0)</f>
        <v>0</v>
      </c>
      <c r="BJ283" s="17" t="s">
        <v>83</v>
      </c>
      <c r="BK283" s="222">
        <f>ROUND(I283*H283,2)</f>
        <v>0</v>
      </c>
      <c r="BL283" s="17" t="s">
        <v>134</v>
      </c>
      <c r="BM283" s="221" t="s">
        <v>351</v>
      </c>
    </row>
    <row r="284" s="2" customFormat="1">
      <c r="A284" s="38"/>
      <c r="B284" s="39"/>
      <c r="C284" s="40"/>
      <c r="D284" s="223" t="s">
        <v>135</v>
      </c>
      <c r="E284" s="40"/>
      <c r="F284" s="224" t="s">
        <v>415</v>
      </c>
      <c r="G284" s="40"/>
      <c r="H284" s="40"/>
      <c r="I284" s="225"/>
      <c r="J284" s="40"/>
      <c r="K284" s="40"/>
      <c r="L284" s="44"/>
      <c r="M284" s="226"/>
      <c r="N284" s="227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135</v>
      </c>
      <c r="AU284" s="17" t="s">
        <v>83</v>
      </c>
    </row>
    <row r="285" s="12" customFormat="1">
      <c r="A285" s="12"/>
      <c r="B285" s="228"/>
      <c r="C285" s="229"/>
      <c r="D285" s="223" t="s">
        <v>136</v>
      </c>
      <c r="E285" s="230" t="s">
        <v>1</v>
      </c>
      <c r="F285" s="231" t="s">
        <v>596</v>
      </c>
      <c r="G285" s="229"/>
      <c r="H285" s="232">
        <v>18.890000000000001</v>
      </c>
      <c r="I285" s="233"/>
      <c r="J285" s="229"/>
      <c r="K285" s="229"/>
      <c r="L285" s="234"/>
      <c r="M285" s="235"/>
      <c r="N285" s="236"/>
      <c r="O285" s="236"/>
      <c r="P285" s="236"/>
      <c r="Q285" s="236"/>
      <c r="R285" s="236"/>
      <c r="S285" s="236"/>
      <c r="T285" s="237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T285" s="238" t="s">
        <v>136</v>
      </c>
      <c r="AU285" s="238" t="s">
        <v>83</v>
      </c>
      <c r="AV285" s="12" t="s">
        <v>85</v>
      </c>
      <c r="AW285" s="12" t="s">
        <v>32</v>
      </c>
      <c r="AX285" s="12" t="s">
        <v>75</v>
      </c>
      <c r="AY285" s="238" t="s">
        <v>129</v>
      </c>
    </row>
    <row r="286" s="13" customFormat="1">
      <c r="A286" s="13"/>
      <c r="B286" s="239"/>
      <c r="C286" s="240"/>
      <c r="D286" s="223" t="s">
        <v>136</v>
      </c>
      <c r="E286" s="241" t="s">
        <v>1</v>
      </c>
      <c r="F286" s="242" t="s">
        <v>138</v>
      </c>
      <c r="G286" s="240"/>
      <c r="H286" s="243">
        <v>18.890000000000001</v>
      </c>
      <c r="I286" s="244"/>
      <c r="J286" s="240"/>
      <c r="K286" s="240"/>
      <c r="L286" s="245"/>
      <c r="M286" s="246"/>
      <c r="N286" s="247"/>
      <c r="O286" s="247"/>
      <c r="P286" s="247"/>
      <c r="Q286" s="247"/>
      <c r="R286" s="247"/>
      <c r="S286" s="247"/>
      <c r="T286" s="24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9" t="s">
        <v>136</v>
      </c>
      <c r="AU286" s="249" t="s">
        <v>83</v>
      </c>
      <c r="AV286" s="13" t="s">
        <v>134</v>
      </c>
      <c r="AW286" s="13" t="s">
        <v>32</v>
      </c>
      <c r="AX286" s="13" t="s">
        <v>83</v>
      </c>
      <c r="AY286" s="249" t="s">
        <v>129</v>
      </c>
    </row>
    <row r="287" s="2" customFormat="1" ht="21.75" customHeight="1">
      <c r="A287" s="38"/>
      <c r="B287" s="39"/>
      <c r="C287" s="210" t="s">
        <v>352</v>
      </c>
      <c r="D287" s="210" t="s">
        <v>130</v>
      </c>
      <c r="E287" s="211" t="s">
        <v>429</v>
      </c>
      <c r="F287" s="212" t="s">
        <v>430</v>
      </c>
      <c r="G287" s="213" t="s">
        <v>431</v>
      </c>
      <c r="H287" s="214">
        <v>1</v>
      </c>
      <c r="I287" s="215"/>
      <c r="J287" s="216">
        <f>ROUND(I287*H287,2)</f>
        <v>0</v>
      </c>
      <c r="K287" s="212" t="s">
        <v>1</v>
      </c>
      <c r="L287" s="44"/>
      <c r="M287" s="217" t="s">
        <v>1</v>
      </c>
      <c r="N287" s="218" t="s">
        <v>40</v>
      </c>
      <c r="O287" s="91"/>
      <c r="P287" s="219">
        <f>O287*H287</f>
        <v>0</v>
      </c>
      <c r="Q287" s="219">
        <v>0</v>
      </c>
      <c r="R287" s="219">
        <f>Q287*H287</f>
        <v>0</v>
      </c>
      <c r="S287" s="219">
        <v>0</v>
      </c>
      <c r="T287" s="22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1" t="s">
        <v>134</v>
      </c>
      <c r="AT287" s="221" t="s">
        <v>130</v>
      </c>
      <c r="AU287" s="221" t="s">
        <v>83</v>
      </c>
      <c r="AY287" s="17" t="s">
        <v>129</v>
      </c>
      <c r="BE287" s="222">
        <f>IF(N287="základní",J287,0)</f>
        <v>0</v>
      </c>
      <c r="BF287" s="222">
        <f>IF(N287="snížená",J287,0)</f>
        <v>0</v>
      </c>
      <c r="BG287" s="222">
        <f>IF(N287="zákl. přenesená",J287,0)</f>
        <v>0</v>
      </c>
      <c r="BH287" s="222">
        <f>IF(N287="sníž. přenesená",J287,0)</f>
        <v>0</v>
      </c>
      <c r="BI287" s="222">
        <f>IF(N287="nulová",J287,0)</f>
        <v>0</v>
      </c>
      <c r="BJ287" s="17" t="s">
        <v>83</v>
      </c>
      <c r="BK287" s="222">
        <f>ROUND(I287*H287,2)</f>
        <v>0</v>
      </c>
      <c r="BL287" s="17" t="s">
        <v>134</v>
      </c>
      <c r="BM287" s="221" t="s">
        <v>355</v>
      </c>
    </row>
    <row r="288" s="2" customFormat="1">
      <c r="A288" s="38"/>
      <c r="B288" s="39"/>
      <c r="C288" s="40"/>
      <c r="D288" s="223" t="s">
        <v>135</v>
      </c>
      <c r="E288" s="40"/>
      <c r="F288" s="224" t="s">
        <v>597</v>
      </c>
      <c r="G288" s="40"/>
      <c r="H288" s="40"/>
      <c r="I288" s="225"/>
      <c r="J288" s="40"/>
      <c r="K288" s="40"/>
      <c r="L288" s="44"/>
      <c r="M288" s="226"/>
      <c r="N288" s="227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135</v>
      </c>
      <c r="AU288" s="17" t="s">
        <v>83</v>
      </c>
    </row>
    <row r="289" s="12" customFormat="1">
      <c r="A289" s="12"/>
      <c r="B289" s="228"/>
      <c r="C289" s="229"/>
      <c r="D289" s="223" t="s">
        <v>136</v>
      </c>
      <c r="E289" s="230" t="s">
        <v>1</v>
      </c>
      <c r="F289" s="231" t="s">
        <v>83</v>
      </c>
      <c r="G289" s="229"/>
      <c r="H289" s="232">
        <v>1</v>
      </c>
      <c r="I289" s="233"/>
      <c r="J289" s="229"/>
      <c r="K289" s="229"/>
      <c r="L289" s="234"/>
      <c r="M289" s="235"/>
      <c r="N289" s="236"/>
      <c r="O289" s="236"/>
      <c r="P289" s="236"/>
      <c r="Q289" s="236"/>
      <c r="R289" s="236"/>
      <c r="S289" s="236"/>
      <c r="T289" s="237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T289" s="238" t="s">
        <v>136</v>
      </c>
      <c r="AU289" s="238" t="s">
        <v>83</v>
      </c>
      <c r="AV289" s="12" t="s">
        <v>85</v>
      </c>
      <c r="AW289" s="12" t="s">
        <v>32</v>
      </c>
      <c r="AX289" s="12" t="s">
        <v>75</v>
      </c>
      <c r="AY289" s="238" t="s">
        <v>129</v>
      </c>
    </row>
    <row r="290" s="13" customFormat="1">
      <c r="A290" s="13"/>
      <c r="B290" s="239"/>
      <c r="C290" s="240"/>
      <c r="D290" s="223" t="s">
        <v>136</v>
      </c>
      <c r="E290" s="241" t="s">
        <v>1</v>
      </c>
      <c r="F290" s="242" t="s">
        <v>138</v>
      </c>
      <c r="G290" s="240"/>
      <c r="H290" s="243">
        <v>1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9" t="s">
        <v>136</v>
      </c>
      <c r="AU290" s="249" t="s">
        <v>83</v>
      </c>
      <c r="AV290" s="13" t="s">
        <v>134</v>
      </c>
      <c r="AW290" s="13" t="s">
        <v>32</v>
      </c>
      <c r="AX290" s="13" t="s">
        <v>83</v>
      </c>
      <c r="AY290" s="249" t="s">
        <v>129</v>
      </c>
    </row>
    <row r="291" s="2" customFormat="1" ht="16.5" customHeight="1">
      <c r="A291" s="38"/>
      <c r="B291" s="39"/>
      <c r="C291" s="210" t="s">
        <v>268</v>
      </c>
      <c r="D291" s="210" t="s">
        <v>130</v>
      </c>
      <c r="E291" s="211" t="s">
        <v>442</v>
      </c>
      <c r="F291" s="212" t="s">
        <v>443</v>
      </c>
      <c r="G291" s="213" t="s">
        <v>141</v>
      </c>
      <c r="H291" s="214">
        <v>18.890000000000001</v>
      </c>
      <c r="I291" s="215"/>
      <c r="J291" s="216">
        <f>ROUND(I291*H291,2)</f>
        <v>0</v>
      </c>
      <c r="K291" s="212" t="s">
        <v>1</v>
      </c>
      <c r="L291" s="44"/>
      <c r="M291" s="217" t="s">
        <v>1</v>
      </c>
      <c r="N291" s="218" t="s">
        <v>40</v>
      </c>
      <c r="O291" s="91"/>
      <c r="P291" s="219">
        <f>O291*H291</f>
        <v>0</v>
      </c>
      <c r="Q291" s="219">
        <v>0</v>
      </c>
      <c r="R291" s="219">
        <f>Q291*H291</f>
        <v>0</v>
      </c>
      <c r="S291" s="219">
        <v>0</v>
      </c>
      <c r="T291" s="22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1" t="s">
        <v>134</v>
      </c>
      <c r="AT291" s="221" t="s">
        <v>130</v>
      </c>
      <c r="AU291" s="221" t="s">
        <v>83</v>
      </c>
      <c r="AY291" s="17" t="s">
        <v>129</v>
      </c>
      <c r="BE291" s="222">
        <f>IF(N291="základní",J291,0)</f>
        <v>0</v>
      </c>
      <c r="BF291" s="222">
        <f>IF(N291="snížená",J291,0)</f>
        <v>0</v>
      </c>
      <c r="BG291" s="222">
        <f>IF(N291="zákl. přenesená",J291,0)</f>
        <v>0</v>
      </c>
      <c r="BH291" s="222">
        <f>IF(N291="sníž. přenesená",J291,0)</f>
        <v>0</v>
      </c>
      <c r="BI291" s="222">
        <f>IF(N291="nulová",J291,0)</f>
        <v>0</v>
      </c>
      <c r="BJ291" s="17" t="s">
        <v>83</v>
      </c>
      <c r="BK291" s="222">
        <f>ROUND(I291*H291,2)</f>
        <v>0</v>
      </c>
      <c r="BL291" s="17" t="s">
        <v>134</v>
      </c>
      <c r="BM291" s="221" t="s">
        <v>358</v>
      </c>
    </row>
    <row r="292" s="2" customFormat="1">
      <c r="A292" s="38"/>
      <c r="B292" s="39"/>
      <c r="C292" s="40"/>
      <c r="D292" s="223" t="s">
        <v>135</v>
      </c>
      <c r="E292" s="40"/>
      <c r="F292" s="224" t="s">
        <v>443</v>
      </c>
      <c r="G292" s="40"/>
      <c r="H292" s="40"/>
      <c r="I292" s="225"/>
      <c r="J292" s="40"/>
      <c r="K292" s="40"/>
      <c r="L292" s="44"/>
      <c r="M292" s="226"/>
      <c r="N292" s="227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135</v>
      </c>
      <c r="AU292" s="17" t="s">
        <v>83</v>
      </c>
    </row>
    <row r="293" s="12" customFormat="1">
      <c r="A293" s="12"/>
      <c r="B293" s="228"/>
      <c r="C293" s="229"/>
      <c r="D293" s="223" t="s">
        <v>136</v>
      </c>
      <c r="E293" s="230" t="s">
        <v>1</v>
      </c>
      <c r="F293" s="231" t="s">
        <v>596</v>
      </c>
      <c r="G293" s="229"/>
      <c r="H293" s="232">
        <v>18.890000000000001</v>
      </c>
      <c r="I293" s="233"/>
      <c r="J293" s="229"/>
      <c r="K293" s="229"/>
      <c r="L293" s="234"/>
      <c r="M293" s="235"/>
      <c r="N293" s="236"/>
      <c r="O293" s="236"/>
      <c r="P293" s="236"/>
      <c r="Q293" s="236"/>
      <c r="R293" s="236"/>
      <c r="S293" s="236"/>
      <c r="T293" s="237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T293" s="238" t="s">
        <v>136</v>
      </c>
      <c r="AU293" s="238" t="s">
        <v>83</v>
      </c>
      <c r="AV293" s="12" t="s">
        <v>85</v>
      </c>
      <c r="AW293" s="12" t="s">
        <v>32</v>
      </c>
      <c r="AX293" s="12" t="s">
        <v>75</v>
      </c>
      <c r="AY293" s="238" t="s">
        <v>129</v>
      </c>
    </row>
    <row r="294" s="13" customFormat="1">
      <c r="A294" s="13"/>
      <c r="B294" s="239"/>
      <c r="C294" s="240"/>
      <c r="D294" s="223" t="s">
        <v>136</v>
      </c>
      <c r="E294" s="241" t="s">
        <v>1</v>
      </c>
      <c r="F294" s="242" t="s">
        <v>138</v>
      </c>
      <c r="G294" s="240"/>
      <c r="H294" s="243">
        <v>18.890000000000001</v>
      </c>
      <c r="I294" s="244"/>
      <c r="J294" s="240"/>
      <c r="K294" s="240"/>
      <c r="L294" s="245"/>
      <c r="M294" s="246"/>
      <c r="N294" s="247"/>
      <c r="O294" s="247"/>
      <c r="P294" s="247"/>
      <c r="Q294" s="247"/>
      <c r="R294" s="247"/>
      <c r="S294" s="247"/>
      <c r="T294" s="24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9" t="s">
        <v>136</v>
      </c>
      <c r="AU294" s="249" t="s">
        <v>83</v>
      </c>
      <c r="AV294" s="13" t="s">
        <v>134</v>
      </c>
      <c r="AW294" s="13" t="s">
        <v>32</v>
      </c>
      <c r="AX294" s="13" t="s">
        <v>83</v>
      </c>
      <c r="AY294" s="249" t="s">
        <v>129</v>
      </c>
    </row>
    <row r="295" s="2" customFormat="1" ht="16.5" customHeight="1">
      <c r="A295" s="38"/>
      <c r="B295" s="39"/>
      <c r="C295" s="210" t="s">
        <v>359</v>
      </c>
      <c r="D295" s="210" t="s">
        <v>130</v>
      </c>
      <c r="E295" s="211" t="s">
        <v>448</v>
      </c>
      <c r="F295" s="212" t="s">
        <v>449</v>
      </c>
      <c r="G295" s="213" t="s">
        <v>141</v>
      </c>
      <c r="H295" s="214">
        <v>1.9470000000000001</v>
      </c>
      <c r="I295" s="215"/>
      <c r="J295" s="216">
        <f>ROUND(I295*H295,2)</f>
        <v>0</v>
      </c>
      <c r="K295" s="212" t="s">
        <v>1</v>
      </c>
      <c r="L295" s="44"/>
      <c r="M295" s="217" t="s">
        <v>1</v>
      </c>
      <c r="N295" s="218" t="s">
        <v>40</v>
      </c>
      <c r="O295" s="91"/>
      <c r="P295" s="219">
        <f>O295*H295</f>
        <v>0</v>
      </c>
      <c r="Q295" s="219">
        <v>0</v>
      </c>
      <c r="R295" s="219">
        <f>Q295*H295</f>
        <v>0</v>
      </c>
      <c r="S295" s="219">
        <v>0</v>
      </c>
      <c r="T295" s="220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1" t="s">
        <v>134</v>
      </c>
      <c r="AT295" s="221" t="s">
        <v>130</v>
      </c>
      <c r="AU295" s="221" t="s">
        <v>83</v>
      </c>
      <c r="AY295" s="17" t="s">
        <v>129</v>
      </c>
      <c r="BE295" s="222">
        <f>IF(N295="základní",J295,0)</f>
        <v>0</v>
      </c>
      <c r="BF295" s="222">
        <f>IF(N295="snížená",J295,0)</f>
        <v>0</v>
      </c>
      <c r="BG295" s="222">
        <f>IF(N295="zákl. přenesená",J295,0)</f>
        <v>0</v>
      </c>
      <c r="BH295" s="222">
        <f>IF(N295="sníž. přenesená",J295,0)</f>
        <v>0</v>
      </c>
      <c r="BI295" s="222">
        <f>IF(N295="nulová",J295,0)</f>
        <v>0</v>
      </c>
      <c r="BJ295" s="17" t="s">
        <v>83</v>
      </c>
      <c r="BK295" s="222">
        <f>ROUND(I295*H295,2)</f>
        <v>0</v>
      </c>
      <c r="BL295" s="17" t="s">
        <v>134</v>
      </c>
      <c r="BM295" s="221" t="s">
        <v>362</v>
      </c>
    </row>
    <row r="296" s="2" customFormat="1">
      <c r="A296" s="38"/>
      <c r="B296" s="39"/>
      <c r="C296" s="40"/>
      <c r="D296" s="223" t="s">
        <v>135</v>
      </c>
      <c r="E296" s="40"/>
      <c r="F296" s="224" t="s">
        <v>449</v>
      </c>
      <c r="G296" s="40"/>
      <c r="H296" s="40"/>
      <c r="I296" s="225"/>
      <c r="J296" s="40"/>
      <c r="K296" s="40"/>
      <c r="L296" s="44"/>
      <c r="M296" s="226"/>
      <c r="N296" s="227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135</v>
      </c>
      <c r="AU296" s="17" t="s">
        <v>83</v>
      </c>
    </row>
    <row r="297" s="12" customFormat="1">
      <c r="A297" s="12"/>
      <c r="B297" s="228"/>
      <c r="C297" s="229"/>
      <c r="D297" s="223" t="s">
        <v>136</v>
      </c>
      <c r="E297" s="230" t="s">
        <v>1</v>
      </c>
      <c r="F297" s="231" t="s">
        <v>598</v>
      </c>
      <c r="G297" s="229"/>
      <c r="H297" s="232">
        <v>1.9470000000000001</v>
      </c>
      <c r="I297" s="233"/>
      <c r="J297" s="229"/>
      <c r="K297" s="229"/>
      <c r="L297" s="234"/>
      <c r="M297" s="235"/>
      <c r="N297" s="236"/>
      <c r="O297" s="236"/>
      <c r="P297" s="236"/>
      <c r="Q297" s="236"/>
      <c r="R297" s="236"/>
      <c r="S297" s="236"/>
      <c r="T297" s="237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T297" s="238" t="s">
        <v>136</v>
      </c>
      <c r="AU297" s="238" t="s">
        <v>83</v>
      </c>
      <c r="AV297" s="12" t="s">
        <v>85</v>
      </c>
      <c r="AW297" s="12" t="s">
        <v>32</v>
      </c>
      <c r="AX297" s="12" t="s">
        <v>75</v>
      </c>
      <c r="AY297" s="238" t="s">
        <v>129</v>
      </c>
    </row>
    <row r="298" s="13" customFormat="1">
      <c r="A298" s="13"/>
      <c r="B298" s="239"/>
      <c r="C298" s="240"/>
      <c r="D298" s="223" t="s">
        <v>136</v>
      </c>
      <c r="E298" s="241" t="s">
        <v>1</v>
      </c>
      <c r="F298" s="242" t="s">
        <v>138</v>
      </c>
      <c r="G298" s="240"/>
      <c r="H298" s="243">
        <v>1.9470000000000001</v>
      </c>
      <c r="I298" s="244"/>
      <c r="J298" s="240"/>
      <c r="K298" s="240"/>
      <c r="L298" s="245"/>
      <c r="M298" s="246"/>
      <c r="N298" s="247"/>
      <c r="O298" s="247"/>
      <c r="P298" s="247"/>
      <c r="Q298" s="247"/>
      <c r="R298" s="247"/>
      <c r="S298" s="247"/>
      <c r="T298" s="24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9" t="s">
        <v>136</v>
      </c>
      <c r="AU298" s="249" t="s">
        <v>83</v>
      </c>
      <c r="AV298" s="13" t="s">
        <v>134</v>
      </c>
      <c r="AW298" s="13" t="s">
        <v>32</v>
      </c>
      <c r="AX298" s="13" t="s">
        <v>83</v>
      </c>
      <c r="AY298" s="249" t="s">
        <v>129</v>
      </c>
    </row>
    <row r="299" s="2" customFormat="1" ht="16.5" customHeight="1">
      <c r="A299" s="38"/>
      <c r="B299" s="39"/>
      <c r="C299" s="210" t="s">
        <v>273</v>
      </c>
      <c r="D299" s="210" t="s">
        <v>130</v>
      </c>
      <c r="E299" s="211" t="s">
        <v>452</v>
      </c>
      <c r="F299" s="212" t="s">
        <v>453</v>
      </c>
      <c r="G299" s="213" t="s">
        <v>141</v>
      </c>
      <c r="H299" s="214">
        <v>19.457000000000001</v>
      </c>
      <c r="I299" s="215"/>
      <c r="J299" s="216">
        <f>ROUND(I299*H299,2)</f>
        <v>0</v>
      </c>
      <c r="K299" s="212" t="s">
        <v>1</v>
      </c>
      <c r="L299" s="44"/>
      <c r="M299" s="217" t="s">
        <v>1</v>
      </c>
      <c r="N299" s="218" t="s">
        <v>40</v>
      </c>
      <c r="O299" s="91"/>
      <c r="P299" s="219">
        <f>O299*H299</f>
        <v>0</v>
      </c>
      <c r="Q299" s="219">
        <v>0</v>
      </c>
      <c r="R299" s="219">
        <f>Q299*H299</f>
        <v>0</v>
      </c>
      <c r="S299" s="219">
        <v>0</v>
      </c>
      <c r="T299" s="220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1" t="s">
        <v>134</v>
      </c>
      <c r="AT299" s="221" t="s">
        <v>130</v>
      </c>
      <c r="AU299" s="221" t="s">
        <v>83</v>
      </c>
      <c r="AY299" s="17" t="s">
        <v>129</v>
      </c>
      <c r="BE299" s="222">
        <f>IF(N299="základní",J299,0)</f>
        <v>0</v>
      </c>
      <c r="BF299" s="222">
        <f>IF(N299="snížená",J299,0)</f>
        <v>0</v>
      </c>
      <c r="BG299" s="222">
        <f>IF(N299="zákl. přenesená",J299,0)</f>
        <v>0</v>
      </c>
      <c r="BH299" s="222">
        <f>IF(N299="sníž. přenesená",J299,0)</f>
        <v>0</v>
      </c>
      <c r="BI299" s="222">
        <f>IF(N299="nulová",J299,0)</f>
        <v>0</v>
      </c>
      <c r="BJ299" s="17" t="s">
        <v>83</v>
      </c>
      <c r="BK299" s="222">
        <f>ROUND(I299*H299,2)</f>
        <v>0</v>
      </c>
      <c r="BL299" s="17" t="s">
        <v>134</v>
      </c>
      <c r="BM299" s="221" t="s">
        <v>365</v>
      </c>
    </row>
    <row r="300" s="2" customFormat="1">
      <c r="A300" s="38"/>
      <c r="B300" s="39"/>
      <c r="C300" s="40"/>
      <c r="D300" s="223" t="s">
        <v>135</v>
      </c>
      <c r="E300" s="40"/>
      <c r="F300" s="224" t="s">
        <v>453</v>
      </c>
      <c r="G300" s="40"/>
      <c r="H300" s="40"/>
      <c r="I300" s="225"/>
      <c r="J300" s="40"/>
      <c r="K300" s="40"/>
      <c r="L300" s="44"/>
      <c r="M300" s="226"/>
      <c r="N300" s="227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135</v>
      </c>
      <c r="AU300" s="17" t="s">
        <v>83</v>
      </c>
    </row>
    <row r="301" s="12" customFormat="1">
      <c r="A301" s="12"/>
      <c r="B301" s="228"/>
      <c r="C301" s="229"/>
      <c r="D301" s="223" t="s">
        <v>136</v>
      </c>
      <c r="E301" s="230" t="s">
        <v>1</v>
      </c>
      <c r="F301" s="231" t="s">
        <v>599</v>
      </c>
      <c r="G301" s="229"/>
      <c r="H301" s="232">
        <v>19.457000000000001</v>
      </c>
      <c r="I301" s="233"/>
      <c r="J301" s="229"/>
      <c r="K301" s="229"/>
      <c r="L301" s="234"/>
      <c r="M301" s="235"/>
      <c r="N301" s="236"/>
      <c r="O301" s="236"/>
      <c r="P301" s="236"/>
      <c r="Q301" s="236"/>
      <c r="R301" s="236"/>
      <c r="S301" s="236"/>
      <c r="T301" s="237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T301" s="238" t="s">
        <v>136</v>
      </c>
      <c r="AU301" s="238" t="s">
        <v>83</v>
      </c>
      <c r="AV301" s="12" t="s">
        <v>85</v>
      </c>
      <c r="AW301" s="12" t="s">
        <v>32</v>
      </c>
      <c r="AX301" s="12" t="s">
        <v>75</v>
      </c>
      <c r="AY301" s="238" t="s">
        <v>129</v>
      </c>
    </row>
    <row r="302" s="13" customFormat="1">
      <c r="A302" s="13"/>
      <c r="B302" s="239"/>
      <c r="C302" s="240"/>
      <c r="D302" s="223" t="s">
        <v>136</v>
      </c>
      <c r="E302" s="241" t="s">
        <v>1</v>
      </c>
      <c r="F302" s="242" t="s">
        <v>138</v>
      </c>
      <c r="G302" s="240"/>
      <c r="H302" s="243">
        <v>19.457000000000001</v>
      </c>
      <c r="I302" s="244"/>
      <c r="J302" s="240"/>
      <c r="K302" s="240"/>
      <c r="L302" s="245"/>
      <c r="M302" s="246"/>
      <c r="N302" s="247"/>
      <c r="O302" s="247"/>
      <c r="P302" s="247"/>
      <c r="Q302" s="247"/>
      <c r="R302" s="247"/>
      <c r="S302" s="247"/>
      <c r="T302" s="24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9" t="s">
        <v>136</v>
      </c>
      <c r="AU302" s="249" t="s">
        <v>83</v>
      </c>
      <c r="AV302" s="13" t="s">
        <v>134</v>
      </c>
      <c r="AW302" s="13" t="s">
        <v>32</v>
      </c>
      <c r="AX302" s="13" t="s">
        <v>83</v>
      </c>
      <c r="AY302" s="249" t="s">
        <v>129</v>
      </c>
    </row>
    <row r="303" s="11" customFormat="1" ht="25.92" customHeight="1">
      <c r="A303" s="11"/>
      <c r="B303" s="196"/>
      <c r="C303" s="197"/>
      <c r="D303" s="198" t="s">
        <v>74</v>
      </c>
      <c r="E303" s="199" t="s">
        <v>519</v>
      </c>
      <c r="F303" s="199" t="s">
        <v>520</v>
      </c>
      <c r="G303" s="197"/>
      <c r="H303" s="197"/>
      <c r="I303" s="200"/>
      <c r="J303" s="201">
        <f>BK303</f>
        <v>0</v>
      </c>
      <c r="K303" s="197"/>
      <c r="L303" s="202"/>
      <c r="M303" s="203"/>
      <c r="N303" s="204"/>
      <c r="O303" s="204"/>
      <c r="P303" s="205">
        <f>SUM(P304:P307)</f>
        <v>0</v>
      </c>
      <c r="Q303" s="204"/>
      <c r="R303" s="205">
        <f>SUM(R304:R307)</f>
        <v>0</v>
      </c>
      <c r="S303" s="204"/>
      <c r="T303" s="206">
        <f>SUM(T304:T307)</f>
        <v>0</v>
      </c>
      <c r="U303" s="11"/>
      <c r="V303" s="11"/>
      <c r="W303" s="11"/>
      <c r="X303" s="11"/>
      <c r="Y303" s="11"/>
      <c r="Z303" s="11"/>
      <c r="AA303" s="11"/>
      <c r="AB303" s="11"/>
      <c r="AC303" s="11"/>
      <c r="AD303" s="11"/>
      <c r="AE303" s="11"/>
      <c r="AR303" s="207" t="s">
        <v>83</v>
      </c>
      <c r="AT303" s="208" t="s">
        <v>74</v>
      </c>
      <c r="AU303" s="208" t="s">
        <v>75</v>
      </c>
      <c r="AY303" s="207" t="s">
        <v>129</v>
      </c>
      <c r="BK303" s="209">
        <f>SUM(BK304:BK307)</f>
        <v>0</v>
      </c>
    </row>
    <row r="304" s="2" customFormat="1" ht="16.5" customHeight="1">
      <c r="A304" s="38"/>
      <c r="B304" s="39"/>
      <c r="C304" s="210" t="s">
        <v>366</v>
      </c>
      <c r="D304" s="210" t="s">
        <v>130</v>
      </c>
      <c r="E304" s="211" t="s">
        <v>521</v>
      </c>
      <c r="F304" s="212" t="s">
        <v>522</v>
      </c>
      <c r="G304" s="213" t="s">
        <v>241</v>
      </c>
      <c r="H304" s="214">
        <v>34.874000000000002</v>
      </c>
      <c r="I304" s="215"/>
      <c r="J304" s="216">
        <f>ROUND(I304*H304,2)</f>
        <v>0</v>
      </c>
      <c r="K304" s="212" t="s">
        <v>1</v>
      </c>
      <c r="L304" s="44"/>
      <c r="M304" s="217" t="s">
        <v>1</v>
      </c>
      <c r="N304" s="218" t="s">
        <v>40</v>
      </c>
      <c r="O304" s="91"/>
      <c r="P304" s="219">
        <f>O304*H304</f>
        <v>0</v>
      </c>
      <c r="Q304" s="219">
        <v>0</v>
      </c>
      <c r="R304" s="219">
        <f>Q304*H304</f>
        <v>0</v>
      </c>
      <c r="S304" s="219">
        <v>0</v>
      </c>
      <c r="T304" s="22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1" t="s">
        <v>134</v>
      </c>
      <c r="AT304" s="221" t="s">
        <v>130</v>
      </c>
      <c r="AU304" s="221" t="s">
        <v>83</v>
      </c>
      <c r="AY304" s="17" t="s">
        <v>129</v>
      </c>
      <c r="BE304" s="222">
        <f>IF(N304="základní",J304,0)</f>
        <v>0</v>
      </c>
      <c r="BF304" s="222">
        <f>IF(N304="snížená",J304,0)</f>
        <v>0</v>
      </c>
      <c r="BG304" s="222">
        <f>IF(N304="zákl. přenesená",J304,0)</f>
        <v>0</v>
      </c>
      <c r="BH304" s="222">
        <f>IF(N304="sníž. přenesená",J304,0)</f>
        <v>0</v>
      </c>
      <c r="BI304" s="222">
        <f>IF(N304="nulová",J304,0)</f>
        <v>0</v>
      </c>
      <c r="BJ304" s="17" t="s">
        <v>83</v>
      </c>
      <c r="BK304" s="222">
        <f>ROUND(I304*H304,2)</f>
        <v>0</v>
      </c>
      <c r="BL304" s="17" t="s">
        <v>134</v>
      </c>
      <c r="BM304" s="221" t="s">
        <v>369</v>
      </c>
    </row>
    <row r="305" s="2" customFormat="1">
      <c r="A305" s="38"/>
      <c r="B305" s="39"/>
      <c r="C305" s="40"/>
      <c r="D305" s="223" t="s">
        <v>135</v>
      </c>
      <c r="E305" s="40"/>
      <c r="F305" s="224" t="s">
        <v>522</v>
      </c>
      <c r="G305" s="40"/>
      <c r="H305" s="40"/>
      <c r="I305" s="225"/>
      <c r="J305" s="40"/>
      <c r="K305" s="40"/>
      <c r="L305" s="44"/>
      <c r="M305" s="226"/>
      <c r="N305" s="227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135</v>
      </c>
      <c r="AU305" s="17" t="s">
        <v>83</v>
      </c>
    </row>
    <row r="306" s="12" customFormat="1">
      <c r="A306" s="12"/>
      <c r="B306" s="228"/>
      <c r="C306" s="229"/>
      <c r="D306" s="223" t="s">
        <v>136</v>
      </c>
      <c r="E306" s="230" t="s">
        <v>1</v>
      </c>
      <c r="F306" s="231" t="s">
        <v>600</v>
      </c>
      <c r="G306" s="229"/>
      <c r="H306" s="232">
        <v>34.874000000000002</v>
      </c>
      <c r="I306" s="233"/>
      <c r="J306" s="229"/>
      <c r="K306" s="229"/>
      <c r="L306" s="234"/>
      <c r="M306" s="235"/>
      <c r="N306" s="236"/>
      <c r="O306" s="236"/>
      <c r="P306" s="236"/>
      <c r="Q306" s="236"/>
      <c r="R306" s="236"/>
      <c r="S306" s="236"/>
      <c r="T306" s="237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T306" s="238" t="s">
        <v>136</v>
      </c>
      <c r="AU306" s="238" t="s">
        <v>83</v>
      </c>
      <c r="AV306" s="12" t="s">
        <v>85</v>
      </c>
      <c r="AW306" s="12" t="s">
        <v>32</v>
      </c>
      <c r="AX306" s="12" t="s">
        <v>75</v>
      </c>
      <c r="AY306" s="238" t="s">
        <v>129</v>
      </c>
    </row>
    <row r="307" s="13" customFormat="1">
      <c r="A307" s="13"/>
      <c r="B307" s="239"/>
      <c r="C307" s="240"/>
      <c r="D307" s="223" t="s">
        <v>136</v>
      </c>
      <c r="E307" s="241" t="s">
        <v>1</v>
      </c>
      <c r="F307" s="242" t="s">
        <v>138</v>
      </c>
      <c r="G307" s="240"/>
      <c r="H307" s="243">
        <v>34.874000000000002</v>
      </c>
      <c r="I307" s="244"/>
      <c r="J307" s="240"/>
      <c r="K307" s="240"/>
      <c r="L307" s="245"/>
      <c r="M307" s="246"/>
      <c r="N307" s="247"/>
      <c r="O307" s="247"/>
      <c r="P307" s="247"/>
      <c r="Q307" s="247"/>
      <c r="R307" s="247"/>
      <c r="S307" s="247"/>
      <c r="T307" s="24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9" t="s">
        <v>136</v>
      </c>
      <c r="AU307" s="249" t="s">
        <v>83</v>
      </c>
      <c r="AV307" s="13" t="s">
        <v>134</v>
      </c>
      <c r="AW307" s="13" t="s">
        <v>32</v>
      </c>
      <c r="AX307" s="13" t="s">
        <v>83</v>
      </c>
      <c r="AY307" s="249" t="s">
        <v>129</v>
      </c>
    </row>
    <row r="308" s="11" customFormat="1" ht="25.92" customHeight="1">
      <c r="A308" s="11"/>
      <c r="B308" s="196"/>
      <c r="C308" s="197"/>
      <c r="D308" s="198" t="s">
        <v>74</v>
      </c>
      <c r="E308" s="199" t="s">
        <v>526</v>
      </c>
      <c r="F308" s="199" t="s">
        <v>527</v>
      </c>
      <c r="G308" s="197"/>
      <c r="H308" s="197"/>
      <c r="I308" s="200"/>
      <c r="J308" s="201">
        <f>BK308</f>
        <v>0</v>
      </c>
      <c r="K308" s="197"/>
      <c r="L308" s="202"/>
      <c r="M308" s="203"/>
      <c r="N308" s="204"/>
      <c r="O308" s="204"/>
      <c r="P308" s="205">
        <f>SUM(P309:P335)</f>
        <v>0</v>
      </c>
      <c r="Q308" s="204"/>
      <c r="R308" s="205">
        <f>SUM(R309:R335)</f>
        <v>0</v>
      </c>
      <c r="S308" s="204"/>
      <c r="T308" s="206">
        <f>SUM(T309:T335)</f>
        <v>0</v>
      </c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  <c r="AE308" s="11"/>
      <c r="AR308" s="207" t="s">
        <v>83</v>
      </c>
      <c r="AT308" s="208" t="s">
        <v>74</v>
      </c>
      <c r="AU308" s="208" t="s">
        <v>75</v>
      </c>
      <c r="AY308" s="207" t="s">
        <v>129</v>
      </c>
      <c r="BK308" s="209">
        <f>SUM(BK309:BK335)</f>
        <v>0</v>
      </c>
    </row>
    <row r="309" s="2" customFormat="1" ht="16.5" customHeight="1">
      <c r="A309" s="38"/>
      <c r="B309" s="39"/>
      <c r="C309" s="210" t="s">
        <v>279</v>
      </c>
      <c r="D309" s="210" t="s">
        <v>130</v>
      </c>
      <c r="E309" s="211" t="s">
        <v>529</v>
      </c>
      <c r="F309" s="212" t="s">
        <v>530</v>
      </c>
      <c r="G309" s="213" t="s">
        <v>141</v>
      </c>
      <c r="H309" s="214">
        <v>1.8200000000000001</v>
      </c>
      <c r="I309" s="215"/>
      <c r="J309" s="216">
        <f>ROUND(I309*H309,2)</f>
        <v>0</v>
      </c>
      <c r="K309" s="212" t="s">
        <v>1</v>
      </c>
      <c r="L309" s="44"/>
      <c r="M309" s="217" t="s">
        <v>1</v>
      </c>
      <c r="N309" s="218" t="s">
        <v>40</v>
      </c>
      <c r="O309" s="91"/>
      <c r="P309" s="219">
        <f>O309*H309</f>
        <v>0</v>
      </c>
      <c r="Q309" s="219">
        <v>0</v>
      </c>
      <c r="R309" s="219">
        <f>Q309*H309</f>
        <v>0</v>
      </c>
      <c r="S309" s="219">
        <v>0</v>
      </c>
      <c r="T309" s="220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1" t="s">
        <v>134</v>
      </c>
      <c r="AT309" s="221" t="s">
        <v>130</v>
      </c>
      <c r="AU309" s="221" t="s">
        <v>83</v>
      </c>
      <c r="AY309" s="17" t="s">
        <v>129</v>
      </c>
      <c r="BE309" s="222">
        <f>IF(N309="základní",J309,0)</f>
        <v>0</v>
      </c>
      <c r="BF309" s="222">
        <f>IF(N309="snížená",J309,0)</f>
        <v>0</v>
      </c>
      <c r="BG309" s="222">
        <f>IF(N309="zákl. přenesená",J309,0)</f>
        <v>0</v>
      </c>
      <c r="BH309" s="222">
        <f>IF(N309="sníž. přenesená",J309,0)</f>
        <v>0</v>
      </c>
      <c r="BI309" s="222">
        <f>IF(N309="nulová",J309,0)</f>
        <v>0</v>
      </c>
      <c r="BJ309" s="17" t="s">
        <v>83</v>
      </c>
      <c r="BK309" s="222">
        <f>ROUND(I309*H309,2)</f>
        <v>0</v>
      </c>
      <c r="BL309" s="17" t="s">
        <v>134</v>
      </c>
      <c r="BM309" s="221" t="s">
        <v>372</v>
      </c>
    </row>
    <row r="310" s="2" customFormat="1">
      <c r="A310" s="38"/>
      <c r="B310" s="39"/>
      <c r="C310" s="40"/>
      <c r="D310" s="223" t="s">
        <v>135</v>
      </c>
      <c r="E310" s="40"/>
      <c r="F310" s="224" t="s">
        <v>530</v>
      </c>
      <c r="G310" s="40"/>
      <c r="H310" s="40"/>
      <c r="I310" s="225"/>
      <c r="J310" s="40"/>
      <c r="K310" s="40"/>
      <c r="L310" s="44"/>
      <c r="M310" s="226"/>
      <c r="N310" s="227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135</v>
      </c>
      <c r="AU310" s="17" t="s">
        <v>83</v>
      </c>
    </row>
    <row r="311" s="12" customFormat="1">
      <c r="A311" s="12"/>
      <c r="B311" s="228"/>
      <c r="C311" s="229"/>
      <c r="D311" s="223" t="s">
        <v>136</v>
      </c>
      <c r="E311" s="230" t="s">
        <v>1</v>
      </c>
      <c r="F311" s="231" t="s">
        <v>601</v>
      </c>
      <c r="G311" s="229"/>
      <c r="H311" s="232">
        <v>1.8200000000000001</v>
      </c>
      <c r="I311" s="233"/>
      <c r="J311" s="229"/>
      <c r="K311" s="229"/>
      <c r="L311" s="234"/>
      <c r="M311" s="235"/>
      <c r="N311" s="236"/>
      <c r="O311" s="236"/>
      <c r="P311" s="236"/>
      <c r="Q311" s="236"/>
      <c r="R311" s="236"/>
      <c r="S311" s="236"/>
      <c r="T311" s="237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T311" s="238" t="s">
        <v>136</v>
      </c>
      <c r="AU311" s="238" t="s">
        <v>83</v>
      </c>
      <c r="AV311" s="12" t="s">
        <v>85</v>
      </c>
      <c r="AW311" s="12" t="s">
        <v>32</v>
      </c>
      <c r="AX311" s="12" t="s">
        <v>75</v>
      </c>
      <c r="AY311" s="238" t="s">
        <v>129</v>
      </c>
    </row>
    <row r="312" s="13" customFormat="1">
      <c r="A312" s="13"/>
      <c r="B312" s="239"/>
      <c r="C312" s="240"/>
      <c r="D312" s="223" t="s">
        <v>136</v>
      </c>
      <c r="E312" s="241" t="s">
        <v>1</v>
      </c>
      <c r="F312" s="242" t="s">
        <v>138</v>
      </c>
      <c r="G312" s="240"/>
      <c r="H312" s="243">
        <v>1.8200000000000001</v>
      </c>
      <c r="I312" s="244"/>
      <c r="J312" s="240"/>
      <c r="K312" s="240"/>
      <c r="L312" s="245"/>
      <c r="M312" s="246"/>
      <c r="N312" s="247"/>
      <c r="O312" s="247"/>
      <c r="P312" s="247"/>
      <c r="Q312" s="247"/>
      <c r="R312" s="247"/>
      <c r="S312" s="247"/>
      <c r="T312" s="24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9" t="s">
        <v>136</v>
      </c>
      <c r="AU312" s="249" t="s">
        <v>83</v>
      </c>
      <c r="AV312" s="13" t="s">
        <v>134</v>
      </c>
      <c r="AW312" s="13" t="s">
        <v>32</v>
      </c>
      <c r="AX312" s="13" t="s">
        <v>83</v>
      </c>
      <c r="AY312" s="249" t="s">
        <v>129</v>
      </c>
    </row>
    <row r="313" s="2" customFormat="1" ht="21.75" customHeight="1">
      <c r="A313" s="38"/>
      <c r="B313" s="39"/>
      <c r="C313" s="210" t="s">
        <v>373</v>
      </c>
      <c r="D313" s="210" t="s">
        <v>130</v>
      </c>
      <c r="E313" s="211" t="s">
        <v>533</v>
      </c>
      <c r="F313" s="212" t="s">
        <v>534</v>
      </c>
      <c r="G313" s="213" t="s">
        <v>141</v>
      </c>
      <c r="H313" s="214">
        <v>1.847</v>
      </c>
      <c r="I313" s="215"/>
      <c r="J313" s="216">
        <f>ROUND(I313*H313,2)</f>
        <v>0</v>
      </c>
      <c r="K313" s="212" t="s">
        <v>1</v>
      </c>
      <c r="L313" s="44"/>
      <c r="M313" s="217" t="s">
        <v>1</v>
      </c>
      <c r="N313" s="218" t="s">
        <v>40</v>
      </c>
      <c r="O313" s="91"/>
      <c r="P313" s="219">
        <f>O313*H313</f>
        <v>0</v>
      </c>
      <c r="Q313" s="219">
        <v>0</v>
      </c>
      <c r="R313" s="219">
        <f>Q313*H313</f>
        <v>0</v>
      </c>
      <c r="S313" s="219">
        <v>0</v>
      </c>
      <c r="T313" s="220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1" t="s">
        <v>134</v>
      </c>
      <c r="AT313" s="221" t="s">
        <v>130</v>
      </c>
      <c r="AU313" s="221" t="s">
        <v>83</v>
      </c>
      <c r="AY313" s="17" t="s">
        <v>129</v>
      </c>
      <c r="BE313" s="222">
        <f>IF(N313="základní",J313,0)</f>
        <v>0</v>
      </c>
      <c r="BF313" s="222">
        <f>IF(N313="snížená",J313,0)</f>
        <v>0</v>
      </c>
      <c r="BG313" s="222">
        <f>IF(N313="zákl. přenesená",J313,0)</f>
        <v>0</v>
      </c>
      <c r="BH313" s="222">
        <f>IF(N313="sníž. přenesená",J313,0)</f>
        <v>0</v>
      </c>
      <c r="BI313" s="222">
        <f>IF(N313="nulová",J313,0)</f>
        <v>0</v>
      </c>
      <c r="BJ313" s="17" t="s">
        <v>83</v>
      </c>
      <c r="BK313" s="222">
        <f>ROUND(I313*H313,2)</f>
        <v>0</v>
      </c>
      <c r="BL313" s="17" t="s">
        <v>134</v>
      </c>
      <c r="BM313" s="221" t="s">
        <v>376</v>
      </c>
    </row>
    <row r="314" s="2" customFormat="1">
      <c r="A314" s="38"/>
      <c r="B314" s="39"/>
      <c r="C314" s="40"/>
      <c r="D314" s="223" t="s">
        <v>135</v>
      </c>
      <c r="E314" s="40"/>
      <c r="F314" s="224" t="s">
        <v>534</v>
      </c>
      <c r="G314" s="40"/>
      <c r="H314" s="40"/>
      <c r="I314" s="225"/>
      <c r="J314" s="40"/>
      <c r="K314" s="40"/>
      <c r="L314" s="44"/>
      <c r="M314" s="226"/>
      <c r="N314" s="227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135</v>
      </c>
      <c r="AU314" s="17" t="s">
        <v>83</v>
      </c>
    </row>
    <row r="315" s="12" customFormat="1">
      <c r="A315" s="12"/>
      <c r="B315" s="228"/>
      <c r="C315" s="229"/>
      <c r="D315" s="223" t="s">
        <v>136</v>
      </c>
      <c r="E315" s="230" t="s">
        <v>1</v>
      </c>
      <c r="F315" s="231" t="s">
        <v>602</v>
      </c>
      <c r="G315" s="229"/>
      <c r="H315" s="232">
        <v>1.847</v>
      </c>
      <c r="I315" s="233"/>
      <c r="J315" s="229"/>
      <c r="K315" s="229"/>
      <c r="L315" s="234"/>
      <c r="M315" s="235"/>
      <c r="N315" s="236"/>
      <c r="O315" s="236"/>
      <c r="P315" s="236"/>
      <c r="Q315" s="236"/>
      <c r="R315" s="236"/>
      <c r="S315" s="236"/>
      <c r="T315" s="237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T315" s="238" t="s">
        <v>136</v>
      </c>
      <c r="AU315" s="238" t="s">
        <v>83</v>
      </c>
      <c r="AV315" s="12" t="s">
        <v>85</v>
      </c>
      <c r="AW315" s="12" t="s">
        <v>32</v>
      </c>
      <c r="AX315" s="12" t="s">
        <v>75</v>
      </c>
      <c r="AY315" s="238" t="s">
        <v>129</v>
      </c>
    </row>
    <row r="316" s="13" customFormat="1">
      <c r="A316" s="13"/>
      <c r="B316" s="239"/>
      <c r="C316" s="240"/>
      <c r="D316" s="223" t="s">
        <v>136</v>
      </c>
      <c r="E316" s="241" t="s">
        <v>1</v>
      </c>
      <c r="F316" s="242" t="s">
        <v>138</v>
      </c>
      <c r="G316" s="240"/>
      <c r="H316" s="243">
        <v>1.847</v>
      </c>
      <c r="I316" s="244"/>
      <c r="J316" s="240"/>
      <c r="K316" s="240"/>
      <c r="L316" s="245"/>
      <c r="M316" s="246"/>
      <c r="N316" s="247"/>
      <c r="O316" s="247"/>
      <c r="P316" s="247"/>
      <c r="Q316" s="247"/>
      <c r="R316" s="247"/>
      <c r="S316" s="247"/>
      <c r="T316" s="24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9" t="s">
        <v>136</v>
      </c>
      <c r="AU316" s="249" t="s">
        <v>83</v>
      </c>
      <c r="AV316" s="13" t="s">
        <v>134</v>
      </c>
      <c r="AW316" s="13" t="s">
        <v>32</v>
      </c>
      <c r="AX316" s="13" t="s">
        <v>83</v>
      </c>
      <c r="AY316" s="249" t="s">
        <v>129</v>
      </c>
    </row>
    <row r="317" s="2" customFormat="1" ht="16.5" customHeight="1">
      <c r="A317" s="38"/>
      <c r="B317" s="39"/>
      <c r="C317" s="210" t="s">
        <v>285</v>
      </c>
      <c r="D317" s="210" t="s">
        <v>130</v>
      </c>
      <c r="E317" s="211" t="s">
        <v>538</v>
      </c>
      <c r="F317" s="212" t="s">
        <v>539</v>
      </c>
      <c r="G317" s="213" t="s">
        <v>141</v>
      </c>
      <c r="H317" s="214">
        <v>1.8200000000000001</v>
      </c>
      <c r="I317" s="215"/>
      <c r="J317" s="216">
        <f>ROUND(I317*H317,2)</f>
        <v>0</v>
      </c>
      <c r="K317" s="212" t="s">
        <v>1</v>
      </c>
      <c r="L317" s="44"/>
      <c r="M317" s="217" t="s">
        <v>1</v>
      </c>
      <c r="N317" s="218" t="s">
        <v>40</v>
      </c>
      <c r="O317" s="91"/>
      <c r="P317" s="219">
        <f>O317*H317</f>
        <v>0</v>
      </c>
      <c r="Q317" s="219">
        <v>0</v>
      </c>
      <c r="R317" s="219">
        <f>Q317*H317</f>
        <v>0</v>
      </c>
      <c r="S317" s="219">
        <v>0</v>
      </c>
      <c r="T317" s="220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1" t="s">
        <v>134</v>
      </c>
      <c r="AT317" s="221" t="s">
        <v>130</v>
      </c>
      <c r="AU317" s="221" t="s">
        <v>83</v>
      </c>
      <c r="AY317" s="17" t="s">
        <v>129</v>
      </c>
      <c r="BE317" s="222">
        <f>IF(N317="základní",J317,0)</f>
        <v>0</v>
      </c>
      <c r="BF317" s="222">
        <f>IF(N317="snížená",J317,0)</f>
        <v>0</v>
      </c>
      <c r="BG317" s="222">
        <f>IF(N317="zákl. přenesená",J317,0)</f>
        <v>0</v>
      </c>
      <c r="BH317" s="222">
        <f>IF(N317="sníž. přenesená",J317,0)</f>
        <v>0</v>
      </c>
      <c r="BI317" s="222">
        <f>IF(N317="nulová",J317,0)</f>
        <v>0</v>
      </c>
      <c r="BJ317" s="17" t="s">
        <v>83</v>
      </c>
      <c r="BK317" s="222">
        <f>ROUND(I317*H317,2)</f>
        <v>0</v>
      </c>
      <c r="BL317" s="17" t="s">
        <v>134</v>
      </c>
      <c r="BM317" s="221" t="s">
        <v>379</v>
      </c>
    </row>
    <row r="318" s="2" customFormat="1">
      <c r="A318" s="38"/>
      <c r="B318" s="39"/>
      <c r="C318" s="40"/>
      <c r="D318" s="223" t="s">
        <v>135</v>
      </c>
      <c r="E318" s="40"/>
      <c r="F318" s="224" t="s">
        <v>539</v>
      </c>
      <c r="G318" s="40"/>
      <c r="H318" s="40"/>
      <c r="I318" s="225"/>
      <c r="J318" s="40"/>
      <c r="K318" s="40"/>
      <c r="L318" s="44"/>
      <c r="M318" s="226"/>
      <c r="N318" s="227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135</v>
      </c>
      <c r="AU318" s="17" t="s">
        <v>83</v>
      </c>
    </row>
    <row r="319" s="12" customFormat="1">
      <c r="A319" s="12"/>
      <c r="B319" s="228"/>
      <c r="C319" s="229"/>
      <c r="D319" s="223" t="s">
        <v>136</v>
      </c>
      <c r="E319" s="230" t="s">
        <v>1</v>
      </c>
      <c r="F319" s="231" t="s">
        <v>601</v>
      </c>
      <c r="G319" s="229"/>
      <c r="H319" s="232">
        <v>1.8200000000000001</v>
      </c>
      <c r="I319" s="233"/>
      <c r="J319" s="229"/>
      <c r="K319" s="229"/>
      <c r="L319" s="234"/>
      <c r="M319" s="235"/>
      <c r="N319" s="236"/>
      <c r="O319" s="236"/>
      <c r="P319" s="236"/>
      <c r="Q319" s="236"/>
      <c r="R319" s="236"/>
      <c r="S319" s="236"/>
      <c r="T319" s="237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T319" s="238" t="s">
        <v>136</v>
      </c>
      <c r="AU319" s="238" t="s">
        <v>83</v>
      </c>
      <c r="AV319" s="12" t="s">
        <v>85</v>
      </c>
      <c r="AW319" s="12" t="s">
        <v>32</v>
      </c>
      <c r="AX319" s="12" t="s">
        <v>75</v>
      </c>
      <c r="AY319" s="238" t="s">
        <v>129</v>
      </c>
    </row>
    <row r="320" s="13" customFormat="1">
      <c r="A320" s="13"/>
      <c r="B320" s="239"/>
      <c r="C320" s="240"/>
      <c r="D320" s="223" t="s">
        <v>136</v>
      </c>
      <c r="E320" s="241" t="s">
        <v>1</v>
      </c>
      <c r="F320" s="242" t="s">
        <v>138</v>
      </c>
      <c r="G320" s="240"/>
      <c r="H320" s="243">
        <v>1.8200000000000001</v>
      </c>
      <c r="I320" s="244"/>
      <c r="J320" s="240"/>
      <c r="K320" s="240"/>
      <c r="L320" s="245"/>
      <c r="M320" s="246"/>
      <c r="N320" s="247"/>
      <c r="O320" s="247"/>
      <c r="P320" s="247"/>
      <c r="Q320" s="247"/>
      <c r="R320" s="247"/>
      <c r="S320" s="247"/>
      <c r="T320" s="24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9" t="s">
        <v>136</v>
      </c>
      <c r="AU320" s="249" t="s">
        <v>83</v>
      </c>
      <c r="AV320" s="13" t="s">
        <v>134</v>
      </c>
      <c r="AW320" s="13" t="s">
        <v>32</v>
      </c>
      <c r="AX320" s="13" t="s">
        <v>83</v>
      </c>
      <c r="AY320" s="249" t="s">
        <v>129</v>
      </c>
    </row>
    <row r="321" s="2" customFormat="1" ht="16.5" customHeight="1">
      <c r="A321" s="38"/>
      <c r="B321" s="39"/>
      <c r="C321" s="210" t="s">
        <v>380</v>
      </c>
      <c r="D321" s="210" t="s">
        <v>130</v>
      </c>
      <c r="E321" s="211" t="s">
        <v>542</v>
      </c>
      <c r="F321" s="212" t="s">
        <v>543</v>
      </c>
      <c r="G321" s="213" t="s">
        <v>300</v>
      </c>
      <c r="H321" s="214">
        <v>2</v>
      </c>
      <c r="I321" s="215"/>
      <c r="J321" s="216">
        <f>ROUND(I321*H321,2)</f>
        <v>0</v>
      </c>
      <c r="K321" s="212" t="s">
        <v>1</v>
      </c>
      <c r="L321" s="44"/>
      <c r="M321" s="217" t="s">
        <v>1</v>
      </c>
      <c r="N321" s="218" t="s">
        <v>40</v>
      </c>
      <c r="O321" s="91"/>
      <c r="P321" s="219">
        <f>O321*H321</f>
        <v>0</v>
      </c>
      <c r="Q321" s="219">
        <v>0</v>
      </c>
      <c r="R321" s="219">
        <f>Q321*H321</f>
        <v>0</v>
      </c>
      <c r="S321" s="219">
        <v>0</v>
      </c>
      <c r="T321" s="220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1" t="s">
        <v>134</v>
      </c>
      <c r="AT321" s="221" t="s">
        <v>130</v>
      </c>
      <c r="AU321" s="221" t="s">
        <v>83</v>
      </c>
      <c r="AY321" s="17" t="s">
        <v>129</v>
      </c>
      <c r="BE321" s="222">
        <f>IF(N321="základní",J321,0)</f>
        <v>0</v>
      </c>
      <c r="BF321" s="222">
        <f>IF(N321="snížená",J321,0)</f>
        <v>0</v>
      </c>
      <c r="BG321" s="222">
        <f>IF(N321="zákl. přenesená",J321,0)</f>
        <v>0</v>
      </c>
      <c r="BH321" s="222">
        <f>IF(N321="sníž. přenesená",J321,0)</f>
        <v>0</v>
      </c>
      <c r="BI321" s="222">
        <f>IF(N321="nulová",J321,0)</f>
        <v>0</v>
      </c>
      <c r="BJ321" s="17" t="s">
        <v>83</v>
      </c>
      <c r="BK321" s="222">
        <f>ROUND(I321*H321,2)</f>
        <v>0</v>
      </c>
      <c r="BL321" s="17" t="s">
        <v>134</v>
      </c>
      <c r="BM321" s="221" t="s">
        <v>383</v>
      </c>
    </row>
    <row r="322" s="2" customFormat="1">
      <c r="A322" s="38"/>
      <c r="B322" s="39"/>
      <c r="C322" s="40"/>
      <c r="D322" s="223" t="s">
        <v>135</v>
      </c>
      <c r="E322" s="40"/>
      <c r="F322" s="224" t="s">
        <v>543</v>
      </c>
      <c r="G322" s="40"/>
      <c r="H322" s="40"/>
      <c r="I322" s="225"/>
      <c r="J322" s="40"/>
      <c r="K322" s="40"/>
      <c r="L322" s="44"/>
      <c r="M322" s="226"/>
      <c r="N322" s="227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135</v>
      </c>
      <c r="AU322" s="17" t="s">
        <v>83</v>
      </c>
    </row>
    <row r="323" s="12" customFormat="1">
      <c r="A323" s="12"/>
      <c r="B323" s="228"/>
      <c r="C323" s="229"/>
      <c r="D323" s="223" t="s">
        <v>136</v>
      </c>
      <c r="E323" s="230" t="s">
        <v>1</v>
      </c>
      <c r="F323" s="231" t="s">
        <v>85</v>
      </c>
      <c r="G323" s="229"/>
      <c r="H323" s="232">
        <v>2</v>
      </c>
      <c r="I323" s="233"/>
      <c r="J323" s="229"/>
      <c r="K323" s="229"/>
      <c r="L323" s="234"/>
      <c r="M323" s="235"/>
      <c r="N323" s="236"/>
      <c r="O323" s="236"/>
      <c r="P323" s="236"/>
      <c r="Q323" s="236"/>
      <c r="R323" s="236"/>
      <c r="S323" s="236"/>
      <c r="T323" s="237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T323" s="238" t="s">
        <v>136</v>
      </c>
      <c r="AU323" s="238" t="s">
        <v>83</v>
      </c>
      <c r="AV323" s="12" t="s">
        <v>85</v>
      </c>
      <c r="AW323" s="12" t="s">
        <v>32</v>
      </c>
      <c r="AX323" s="12" t="s">
        <v>75</v>
      </c>
      <c r="AY323" s="238" t="s">
        <v>129</v>
      </c>
    </row>
    <row r="324" s="13" customFormat="1">
      <c r="A324" s="13"/>
      <c r="B324" s="239"/>
      <c r="C324" s="240"/>
      <c r="D324" s="223" t="s">
        <v>136</v>
      </c>
      <c r="E324" s="241" t="s">
        <v>1</v>
      </c>
      <c r="F324" s="242" t="s">
        <v>138</v>
      </c>
      <c r="G324" s="240"/>
      <c r="H324" s="243">
        <v>2</v>
      </c>
      <c r="I324" s="244"/>
      <c r="J324" s="240"/>
      <c r="K324" s="240"/>
      <c r="L324" s="245"/>
      <c r="M324" s="246"/>
      <c r="N324" s="247"/>
      <c r="O324" s="247"/>
      <c r="P324" s="247"/>
      <c r="Q324" s="247"/>
      <c r="R324" s="247"/>
      <c r="S324" s="247"/>
      <c r="T324" s="24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9" t="s">
        <v>136</v>
      </c>
      <c r="AU324" s="249" t="s">
        <v>83</v>
      </c>
      <c r="AV324" s="13" t="s">
        <v>134</v>
      </c>
      <c r="AW324" s="13" t="s">
        <v>32</v>
      </c>
      <c r="AX324" s="13" t="s">
        <v>83</v>
      </c>
      <c r="AY324" s="249" t="s">
        <v>129</v>
      </c>
    </row>
    <row r="325" s="2" customFormat="1" ht="16.5" customHeight="1">
      <c r="A325" s="38"/>
      <c r="B325" s="39"/>
      <c r="C325" s="210" t="s">
        <v>290</v>
      </c>
      <c r="D325" s="210" t="s">
        <v>130</v>
      </c>
      <c r="E325" s="211" t="s">
        <v>547</v>
      </c>
      <c r="F325" s="212" t="s">
        <v>548</v>
      </c>
      <c r="G325" s="213" t="s">
        <v>300</v>
      </c>
      <c r="H325" s="214">
        <v>1</v>
      </c>
      <c r="I325" s="215"/>
      <c r="J325" s="216">
        <f>ROUND(I325*H325,2)</f>
        <v>0</v>
      </c>
      <c r="K325" s="212" t="s">
        <v>1</v>
      </c>
      <c r="L325" s="44"/>
      <c r="M325" s="217" t="s">
        <v>1</v>
      </c>
      <c r="N325" s="218" t="s">
        <v>40</v>
      </c>
      <c r="O325" s="91"/>
      <c r="P325" s="219">
        <f>O325*H325</f>
        <v>0</v>
      </c>
      <c r="Q325" s="219">
        <v>0</v>
      </c>
      <c r="R325" s="219">
        <f>Q325*H325</f>
        <v>0</v>
      </c>
      <c r="S325" s="219">
        <v>0</v>
      </c>
      <c r="T325" s="220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1" t="s">
        <v>134</v>
      </c>
      <c r="AT325" s="221" t="s">
        <v>130</v>
      </c>
      <c r="AU325" s="221" t="s">
        <v>83</v>
      </c>
      <c r="AY325" s="17" t="s">
        <v>129</v>
      </c>
      <c r="BE325" s="222">
        <f>IF(N325="základní",J325,0)</f>
        <v>0</v>
      </c>
      <c r="BF325" s="222">
        <f>IF(N325="snížená",J325,0)</f>
        <v>0</v>
      </c>
      <c r="BG325" s="222">
        <f>IF(N325="zákl. přenesená",J325,0)</f>
        <v>0</v>
      </c>
      <c r="BH325" s="222">
        <f>IF(N325="sníž. přenesená",J325,0)</f>
        <v>0</v>
      </c>
      <c r="BI325" s="222">
        <f>IF(N325="nulová",J325,0)</f>
        <v>0</v>
      </c>
      <c r="BJ325" s="17" t="s">
        <v>83</v>
      </c>
      <c r="BK325" s="222">
        <f>ROUND(I325*H325,2)</f>
        <v>0</v>
      </c>
      <c r="BL325" s="17" t="s">
        <v>134</v>
      </c>
      <c r="BM325" s="221" t="s">
        <v>388</v>
      </c>
    </row>
    <row r="326" s="2" customFormat="1">
      <c r="A326" s="38"/>
      <c r="B326" s="39"/>
      <c r="C326" s="40"/>
      <c r="D326" s="223" t="s">
        <v>135</v>
      </c>
      <c r="E326" s="40"/>
      <c r="F326" s="224" t="s">
        <v>548</v>
      </c>
      <c r="G326" s="40"/>
      <c r="H326" s="40"/>
      <c r="I326" s="225"/>
      <c r="J326" s="40"/>
      <c r="K326" s="40"/>
      <c r="L326" s="44"/>
      <c r="M326" s="226"/>
      <c r="N326" s="227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135</v>
      </c>
      <c r="AU326" s="17" t="s">
        <v>83</v>
      </c>
    </row>
    <row r="327" s="12" customFormat="1">
      <c r="A327" s="12"/>
      <c r="B327" s="228"/>
      <c r="C327" s="229"/>
      <c r="D327" s="223" t="s">
        <v>136</v>
      </c>
      <c r="E327" s="230" t="s">
        <v>1</v>
      </c>
      <c r="F327" s="231" t="s">
        <v>83</v>
      </c>
      <c r="G327" s="229"/>
      <c r="H327" s="232">
        <v>1</v>
      </c>
      <c r="I327" s="233"/>
      <c r="J327" s="229"/>
      <c r="K327" s="229"/>
      <c r="L327" s="234"/>
      <c r="M327" s="235"/>
      <c r="N327" s="236"/>
      <c r="O327" s="236"/>
      <c r="P327" s="236"/>
      <c r="Q327" s="236"/>
      <c r="R327" s="236"/>
      <c r="S327" s="236"/>
      <c r="T327" s="237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T327" s="238" t="s">
        <v>136</v>
      </c>
      <c r="AU327" s="238" t="s">
        <v>83</v>
      </c>
      <c r="AV327" s="12" t="s">
        <v>85</v>
      </c>
      <c r="AW327" s="12" t="s">
        <v>32</v>
      </c>
      <c r="AX327" s="12" t="s">
        <v>75</v>
      </c>
      <c r="AY327" s="238" t="s">
        <v>129</v>
      </c>
    </row>
    <row r="328" s="13" customFormat="1">
      <c r="A328" s="13"/>
      <c r="B328" s="239"/>
      <c r="C328" s="240"/>
      <c r="D328" s="223" t="s">
        <v>136</v>
      </c>
      <c r="E328" s="241" t="s">
        <v>1</v>
      </c>
      <c r="F328" s="242" t="s">
        <v>138</v>
      </c>
      <c r="G328" s="240"/>
      <c r="H328" s="243">
        <v>1</v>
      </c>
      <c r="I328" s="244"/>
      <c r="J328" s="240"/>
      <c r="K328" s="240"/>
      <c r="L328" s="245"/>
      <c r="M328" s="246"/>
      <c r="N328" s="247"/>
      <c r="O328" s="247"/>
      <c r="P328" s="247"/>
      <c r="Q328" s="247"/>
      <c r="R328" s="247"/>
      <c r="S328" s="247"/>
      <c r="T328" s="24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9" t="s">
        <v>136</v>
      </c>
      <c r="AU328" s="249" t="s">
        <v>83</v>
      </c>
      <c r="AV328" s="13" t="s">
        <v>134</v>
      </c>
      <c r="AW328" s="13" t="s">
        <v>32</v>
      </c>
      <c r="AX328" s="13" t="s">
        <v>83</v>
      </c>
      <c r="AY328" s="249" t="s">
        <v>129</v>
      </c>
    </row>
    <row r="329" s="2" customFormat="1" ht="16.5" customHeight="1">
      <c r="A329" s="38"/>
      <c r="B329" s="39"/>
      <c r="C329" s="210" t="s">
        <v>391</v>
      </c>
      <c r="D329" s="210" t="s">
        <v>130</v>
      </c>
      <c r="E329" s="211" t="s">
        <v>550</v>
      </c>
      <c r="F329" s="212" t="s">
        <v>551</v>
      </c>
      <c r="G329" s="213" t="s">
        <v>300</v>
      </c>
      <c r="H329" s="214">
        <v>1</v>
      </c>
      <c r="I329" s="215"/>
      <c r="J329" s="216">
        <f>ROUND(I329*H329,2)</f>
        <v>0</v>
      </c>
      <c r="K329" s="212" t="s">
        <v>1</v>
      </c>
      <c r="L329" s="44"/>
      <c r="M329" s="217" t="s">
        <v>1</v>
      </c>
      <c r="N329" s="218" t="s">
        <v>40</v>
      </c>
      <c r="O329" s="91"/>
      <c r="P329" s="219">
        <f>O329*H329</f>
        <v>0</v>
      </c>
      <c r="Q329" s="219">
        <v>0</v>
      </c>
      <c r="R329" s="219">
        <f>Q329*H329</f>
        <v>0</v>
      </c>
      <c r="S329" s="219">
        <v>0</v>
      </c>
      <c r="T329" s="220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1" t="s">
        <v>134</v>
      </c>
      <c r="AT329" s="221" t="s">
        <v>130</v>
      </c>
      <c r="AU329" s="221" t="s">
        <v>83</v>
      </c>
      <c r="AY329" s="17" t="s">
        <v>129</v>
      </c>
      <c r="BE329" s="222">
        <f>IF(N329="základní",J329,0)</f>
        <v>0</v>
      </c>
      <c r="BF329" s="222">
        <f>IF(N329="snížená",J329,0)</f>
        <v>0</v>
      </c>
      <c r="BG329" s="222">
        <f>IF(N329="zákl. přenesená",J329,0)</f>
        <v>0</v>
      </c>
      <c r="BH329" s="222">
        <f>IF(N329="sníž. přenesená",J329,0)</f>
        <v>0</v>
      </c>
      <c r="BI329" s="222">
        <f>IF(N329="nulová",J329,0)</f>
        <v>0</v>
      </c>
      <c r="BJ329" s="17" t="s">
        <v>83</v>
      </c>
      <c r="BK329" s="222">
        <f>ROUND(I329*H329,2)</f>
        <v>0</v>
      </c>
      <c r="BL329" s="17" t="s">
        <v>134</v>
      </c>
      <c r="BM329" s="221" t="s">
        <v>394</v>
      </c>
    </row>
    <row r="330" s="2" customFormat="1">
      <c r="A330" s="38"/>
      <c r="B330" s="39"/>
      <c r="C330" s="40"/>
      <c r="D330" s="223" t="s">
        <v>135</v>
      </c>
      <c r="E330" s="40"/>
      <c r="F330" s="224" t="s">
        <v>551</v>
      </c>
      <c r="G330" s="40"/>
      <c r="H330" s="40"/>
      <c r="I330" s="225"/>
      <c r="J330" s="40"/>
      <c r="K330" s="40"/>
      <c r="L330" s="44"/>
      <c r="M330" s="226"/>
      <c r="N330" s="227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135</v>
      </c>
      <c r="AU330" s="17" t="s">
        <v>83</v>
      </c>
    </row>
    <row r="331" s="12" customFormat="1">
      <c r="A331" s="12"/>
      <c r="B331" s="228"/>
      <c r="C331" s="229"/>
      <c r="D331" s="223" t="s">
        <v>136</v>
      </c>
      <c r="E331" s="230" t="s">
        <v>1</v>
      </c>
      <c r="F331" s="231" t="s">
        <v>83</v>
      </c>
      <c r="G331" s="229"/>
      <c r="H331" s="232">
        <v>1</v>
      </c>
      <c r="I331" s="233"/>
      <c r="J331" s="229"/>
      <c r="K331" s="229"/>
      <c r="L331" s="234"/>
      <c r="M331" s="235"/>
      <c r="N331" s="236"/>
      <c r="O331" s="236"/>
      <c r="P331" s="236"/>
      <c r="Q331" s="236"/>
      <c r="R331" s="236"/>
      <c r="S331" s="236"/>
      <c r="T331" s="237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T331" s="238" t="s">
        <v>136</v>
      </c>
      <c r="AU331" s="238" t="s">
        <v>83</v>
      </c>
      <c r="AV331" s="12" t="s">
        <v>85</v>
      </c>
      <c r="AW331" s="12" t="s">
        <v>32</v>
      </c>
      <c r="AX331" s="12" t="s">
        <v>75</v>
      </c>
      <c r="AY331" s="238" t="s">
        <v>129</v>
      </c>
    </row>
    <row r="332" s="13" customFormat="1">
      <c r="A332" s="13"/>
      <c r="B332" s="239"/>
      <c r="C332" s="240"/>
      <c r="D332" s="223" t="s">
        <v>136</v>
      </c>
      <c r="E332" s="241" t="s">
        <v>1</v>
      </c>
      <c r="F332" s="242" t="s">
        <v>138</v>
      </c>
      <c r="G332" s="240"/>
      <c r="H332" s="243">
        <v>1</v>
      </c>
      <c r="I332" s="244"/>
      <c r="J332" s="240"/>
      <c r="K332" s="240"/>
      <c r="L332" s="245"/>
      <c r="M332" s="246"/>
      <c r="N332" s="247"/>
      <c r="O332" s="247"/>
      <c r="P332" s="247"/>
      <c r="Q332" s="247"/>
      <c r="R332" s="247"/>
      <c r="S332" s="247"/>
      <c r="T332" s="24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9" t="s">
        <v>136</v>
      </c>
      <c r="AU332" s="249" t="s">
        <v>83</v>
      </c>
      <c r="AV332" s="13" t="s">
        <v>134</v>
      </c>
      <c r="AW332" s="13" t="s">
        <v>32</v>
      </c>
      <c r="AX332" s="13" t="s">
        <v>83</v>
      </c>
      <c r="AY332" s="249" t="s">
        <v>129</v>
      </c>
    </row>
    <row r="333" s="2" customFormat="1" ht="16.5" customHeight="1">
      <c r="A333" s="38"/>
      <c r="B333" s="39"/>
      <c r="C333" s="210" t="s">
        <v>295</v>
      </c>
      <c r="D333" s="210" t="s">
        <v>130</v>
      </c>
      <c r="E333" s="211" t="s">
        <v>554</v>
      </c>
      <c r="F333" s="212" t="s">
        <v>555</v>
      </c>
      <c r="G333" s="213" t="s">
        <v>300</v>
      </c>
      <c r="H333" s="214">
        <v>1</v>
      </c>
      <c r="I333" s="215"/>
      <c r="J333" s="216">
        <f>ROUND(I333*H333,2)</f>
        <v>0</v>
      </c>
      <c r="K333" s="212" t="s">
        <v>1</v>
      </c>
      <c r="L333" s="44"/>
      <c r="M333" s="217" t="s">
        <v>1</v>
      </c>
      <c r="N333" s="218" t="s">
        <v>40</v>
      </c>
      <c r="O333" s="91"/>
      <c r="P333" s="219">
        <f>O333*H333</f>
        <v>0</v>
      </c>
      <c r="Q333" s="219">
        <v>0</v>
      </c>
      <c r="R333" s="219">
        <f>Q333*H333</f>
        <v>0</v>
      </c>
      <c r="S333" s="219">
        <v>0</v>
      </c>
      <c r="T333" s="220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1" t="s">
        <v>134</v>
      </c>
      <c r="AT333" s="221" t="s">
        <v>130</v>
      </c>
      <c r="AU333" s="221" t="s">
        <v>83</v>
      </c>
      <c r="AY333" s="17" t="s">
        <v>129</v>
      </c>
      <c r="BE333" s="222">
        <f>IF(N333="základní",J333,0)</f>
        <v>0</v>
      </c>
      <c r="BF333" s="222">
        <f>IF(N333="snížená",J333,0)</f>
        <v>0</v>
      </c>
      <c r="BG333" s="222">
        <f>IF(N333="zákl. přenesená",J333,0)</f>
        <v>0</v>
      </c>
      <c r="BH333" s="222">
        <f>IF(N333="sníž. přenesená",J333,0)</f>
        <v>0</v>
      </c>
      <c r="BI333" s="222">
        <f>IF(N333="nulová",J333,0)</f>
        <v>0</v>
      </c>
      <c r="BJ333" s="17" t="s">
        <v>83</v>
      </c>
      <c r="BK333" s="222">
        <f>ROUND(I333*H333,2)</f>
        <v>0</v>
      </c>
      <c r="BL333" s="17" t="s">
        <v>134</v>
      </c>
      <c r="BM333" s="221" t="s">
        <v>398</v>
      </c>
    </row>
    <row r="334" s="2" customFormat="1">
      <c r="A334" s="38"/>
      <c r="B334" s="39"/>
      <c r="C334" s="40"/>
      <c r="D334" s="223" t="s">
        <v>135</v>
      </c>
      <c r="E334" s="40"/>
      <c r="F334" s="224" t="s">
        <v>555</v>
      </c>
      <c r="G334" s="40"/>
      <c r="H334" s="40"/>
      <c r="I334" s="225"/>
      <c r="J334" s="40"/>
      <c r="K334" s="40"/>
      <c r="L334" s="44"/>
      <c r="M334" s="226"/>
      <c r="N334" s="227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135</v>
      </c>
      <c r="AU334" s="17" t="s">
        <v>83</v>
      </c>
    </row>
    <row r="335" s="12" customFormat="1">
      <c r="A335" s="12"/>
      <c r="B335" s="228"/>
      <c r="C335" s="229"/>
      <c r="D335" s="223" t="s">
        <v>136</v>
      </c>
      <c r="E335" s="230" t="s">
        <v>1</v>
      </c>
      <c r="F335" s="231" t="s">
        <v>83</v>
      </c>
      <c r="G335" s="229"/>
      <c r="H335" s="232">
        <v>1</v>
      </c>
      <c r="I335" s="233"/>
      <c r="J335" s="229"/>
      <c r="K335" s="229"/>
      <c r="L335" s="234"/>
      <c r="M335" s="274"/>
      <c r="N335" s="275"/>
      <c r="O335" s="275"/>
      <c r="P335" s="275"/>
      <c r="Q335" s="275"/>
      <c r="R335" s="275"/>
      <c r="S335" s="275"/>
      <c r="T335" s="276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T335" s="238" t="s">
        <v>136</v>
      </c>
      <c r="AU335" s="238" t="s">
        <v>83</v>
      </c>
      <c r="AV335" s="12" t="s">
        <v>85</v>
      </c>
      <c r="AW335" s="12" t="s">
        <v>32</v>
      </c>
      <c r="AX335" s="12" t="s">
        <v>83</v>
      </c>
      <c r="AY335" s="238" t="s">
        <v>129</v>
      </c>
    </row>
    <row r="336" s="2" customFormat="1" ht="6.96" customHeight="1">
      <c r="A336" s="38"/>
      <c r="B336" s="66"/>
      <c r="C336" s="67"/>
      <c r="D336" s="67"/>
      <c r="E336" s="67"/>
      <c r="F336" s="67"/>
      <c r="G336" s="67"/>
      <c r="H336" s="67"/>
      <c r="I336" s="67"/>
      <c r="J336" s="67"/>
      <c r="K336" s="67"/>
      <c r="L336" s="44"/>
      <c r="M336" s="38"/>
      <c r="O336" s="38"/>
      <c r="P336" s="38"/>
      <c r="Q336" s="38"/>
      <c r="R336" s="38"/>
      <c r="S336" s="38"/>
      <c r="T336" s="38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</row>
  </sheetData>
  <sheetProtection sheet="1" autoFilter="0" formatColumns="0" formatRows="0" objects="1" scenarios="1" spinCount="100000" saltValue="O+yI+oWzRt6KB0ChfOrT2UbeZhBlHCtdf7A3P69W9qAb08GBOa5ft88Qio5TsyM45EwsrthrS7xU235XpL5oCw==" hashValue="/pPEPuwu356tQiTVFUbLmH1kA4Gss+nWimvrm97O4n4cbZHMwMP9MqlB/O5B292l1VQBnZtVS/BDxIxX43siSw==" algorithmName="SHA-512" password="CC35"/>
  <autoFilter ref="C120:K33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Chodská Lhota - III/1921a III/1923, dešťová kanaliace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603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31</v>
      </c>
      <c r="G12" s="38"/>
      <c r="H12" s="38"/>
      <c r="I12" s="140" t="s">
        <v>22</v>
      </c>
      <c r="J12" s="144" t="str">
        <f>'Rekapitulace stavby'!AN8</f>
        <v>17. 9. 2022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Obec Chodská Lhota, Chodská Lhota 83, 345 06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ROUND((SUM(BE122:BE445)),  2)</f>
        <v>0</v>
      </c>
      <c r="G33" s="38"/>
      <c r="H33" s="38"/>
      <c r="I33" s="155">
        <v>0.20999999999999999</v>
      </c>
      <c r="J33" s="154">
        <f>ROUND(((SUM(BE122:BE445))*I33),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ROUND((SUM(BF122:BF445)),  2)</f>
        <v>0</v>
      </c>
      <c r="G34" s="38"/>
      <c r="H34" s="38"/>
      <c r="I34" s="155">
        <v>0.14999999999999999</v>
      </c>
      <c r="J34" s="154">
        <f>ROUND(((SUM(BF122:BF445))*I34),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ROUND((SUM(BG122:BG445)),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ROUND((SUM(BH122:BH445)),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ROUND((SUM(BI122:BI445)),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Chodská Lhota - III/1921a III/1923, dešťová kanaliace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SO301/3 - kanal. stoka D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17. 9. 2022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Obec Chodská Lhota, Chodská Lhota 83, 345 06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110</v>
      </c>
      <c r="E98" s="182"/>
      <c r="F98" s="182"/>
      <c r="G98" s="182"/>
      <c r="H98" s="182"/>
      <c r="I98" s="182"/>
      <c r="J98" s="183">
        <f>J212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111</v>
      </c>
      <c r="E99" s="182"/>
      <c r="F99" s="182"/>
      <c r="G99" s="182"/>
      <c r="H99" s="182"/>
      <c r="I99" s="182"/>
      <c r="J99" s="183">
        <f>J229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112</v>
      </c>
      <c r="E100" s="182"/>
      <c r="F100" s="182"/>
      <c r="G100" s="182"/>
      <c r="H100" s="182"/>
      <c r="I100" s="182"/>
      <c r="J100" s="183">
        <f>J374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113</v>
      </c>
      <c r="E101" s="182"/>
      <c r="F101" s="182"/>
      <c r="G101" s="182"/>
      <c r="H101" s="182"/>
      <c r="I101" s="182"/>
      <c r="J101" s="183">
        <f>J412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9"/>
      <c r="C102" s="180"/>
      <c r="D102" s="181" t="s">
        <v>114</v>
      </c>
      <c r="E102" s="182"/>
      <c r="F102" s="182"/>
      <c r="G102" s="182"/>
      <c r="H102" s="182"/>
      <c r="I102" s="182"/>
      <c r="J102" s="183">
        <f>J417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115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Chodská Lhota - III/1921a III/1923, dešťová kanaliace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102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SO301/3 - kanal. stoka D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17. 9. 2022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Obec Chodská Lhota, Chodská Lhota 83, 345 06</v>
      </c>
      <c r="G118" s="40"/>
      <c r="H118" s="40"/>
      <c r="I118" s="32" t="s">
        <v>30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33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0" customFormat="1" ht="29.28" customHeight="1">
      <c r="A121" s="185"/>
      <c r="B121" s="186"/>
      <c r="C121" s="187" t="s">
        <v>116</v>
      </c>
      <c r="D121" s="188" t="s">
        <v>60</v>
      </c>
      <c r="E121" s="188" t="s">
        <v>56</v>
      </c>
      <c r="F121" s="188" t="s">
        <v>57</v>
      </c>
      <c r="G121" s="188" t="s">
        <v>117</v>
      </c>
      <c r="H121" s="188" t="s">
        <v>118</v>
      </c>
      <c r="I121" s="188" t="s">
        <v>119</v>
      </c>
      <c r="J121" s="188" t="s">
        <v>106</v>
      </c>
      <c r="K121" s="189" t="s">
        <v>120</v>
      </c>
      <c r="L121" s="190"/>
      <c r="M121" s="100" t="s">
        <v>1</v>
      </c>
      <c r="N121" s="101" t="s">
        <v>39</v>
      </c>
      <c r="O121" s="101" t="s">
        <v>121</v>
      </c>
      <c r="P121" s="101" t="s">
        <v>122</v>
      </c>
      <c r="Q121" s="101" t="s">
        <v>123</v>
      </c>
      <c r="R121" s="101" t="s">
        <v>124</v>
      </c>
      <c r="S121" s="101" t="s">
        <v>125</v>
      </c>
      <c r="T121" s="102" t="s">
        <v>126</v>
      </c>
      <c r="U121" s="185"/>
      <c r="V121" s="185"/>
      <c r="W121" s="185"/>
      <c r="X121" s="185"/>
      <c r="Y121" s="185"/>
      <c r="Z121" s="185"/>
      <c r="AA121" s="185"/>
      <c r="AB121" s="185"/>
      <c r="AC121" s="185"/>
      <c r="AD121" s="185"/>
      <c r="AE121" s="185"/>
    </row>
    <row r="122" s="2" customFormat="1" ht="22.8" customHeight="1">
      <c r="A122" s="38"/>
      <c r="B122" s="39"/>
      <c r="C122" s="107" t="s">
        <v>127</v>
      </c>
      <c r="D122" s="40"/>
      <c r="E122" s="40"/>
      <c r="F122" s="40"/>
      <c r="G122" s="40"/>
      <c r="H122" s="40"/>
      <c r="I122" s="40"/>
      <c r="J122" s="191">
        <f>BK122</f>
        <v>0</v>
      </c>
      <c r="K122" s="40"/>
      <c r="L122" s="44"/>
      <c r="M122" s="103"/>
      <c r="N122" s="192"/>
      <c r="O122" s="104"/>
      <c r="P122" s="193">
        <f>P123+P212+P229+P374+P412+P417</f>
        <v>0</v>
      </c>
      <c r="Q122" s="104"/>
      <c r="R122" s="193">
        <f>R123+R212+R229+R374+R412+R417</f>
        <v>0</v>
      </c>
      <c r="S122" s="104"/>
      <c r="T122" s="194">
        <f>T123+T212+T229+T374+T412+T417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74</v>
      </c>
      <c r="AU122" s="17" t="s">
        <v>108</v>
      </c>
      <c r="BK122" s="195">
        <f>BK123+BK212+BK229+BK374+BK412+BK417</f>
        <v>0</v>
      </c>
    </row>
    <row r="123" s="11" customFormat="1" ht="25.92" customHeight="1">
      <c r="A123" s="11"/>
      <c r="B123" s="196"/>
      <c r="C123" s="197"/>
      <c r="D123" s="198" t="s">
        <v>74</v>
      </c>
      <c r="E123" s="199" t="s">
        <v>83</v>
      </c>
      <c r="F123" s="199" t="s">
        <v>128</v>
      </c>
      <c r="G123" s="197"/>
      <c r="H123" s="197"/>
      <c r="I123" s="200"/>
      <c r="J123" s="201">
        <f>BK123</f>
        <v>0</v>
      </c>
      <c r="K123" s="197"/>
      <c r="L123" s="202"/>
      <c r="M123" s="203"/>
      <c r="N123" s="204"/>
      <c r="O123" s="204"/>
      <c r="P123" s="205">
        <f>SUM(P124:P211)</f>
        <v>0</v>
      </c>
      <c r="Q123" s="204"/>
      <c r="R123" s="205">
        <f>SUM(R124:R211)</f>
        <v>0</v>
      </c>
      <c r="S123" s="204"/>
      <c r="T123" s="206">
        <f>SUM(T124:T211)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7" t="s">
        <v>83</v>
      </c>
      <c r="AT123" s="208" t="s">
        <v>74</v>
      </c>
      <c r="AU123" s="208" t="s">
        <v>75</v>
      </c>
      <c r="AY123" s="207" t="s">
        <v>129</v>
      </c>
      <c r="BK123" s="209">
        <f>SUM(BK124:BK211)</f>
        <v>0</v>
      </c>
    </row>
    <row r="124" s="2" customFormat="1" ht="16.5" customHeight="1">
      <c r="A124" s="38"/>
      <c r="B124" s="39"/>
      <c r="C124" s="210" t="s">
        <v>83</v>
      </c>
      <c r="D124" s="210" t="s">
        <v>130</v>
      </c>
      <c r="E124" s="211" t="s">
        <v>131</v>
      </c>
      <c r="F124" s="212" t="s">
        <v>132</v>
      </c>
      <c r="G124" s="213" t="s">
        <v>133</v>
      </c>
      <c r="H124" s="214">
        <v>72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40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134</v>
      </c>
      <c r="AT124" s="221" t="s">
        <v>130</v>
      </c>
      <c r="AU124" s="221" t="s">
        <v>83</v>
      </c>
      <c r="AY124" s="17" t="s">
        <v>129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83</v>
      </c>
      <c r="BK124" s="222">
        <f>ROUND(I124*H124,2)</f>
        <v>0</v>
      </c>
      <c r="BL124" s="17" t="s">
        <v>134</v>
      </c>
      <c r="BM124" s="221" t="s">
        <v>85</v>
      </c>
    </row>
    <row r="125" s="2" customFormat="1">
      <c r="A125" s="38"/>
      <c r="B125" s="39"/>
      <c r="C125" s="40"/>
      <c r="D125" s="223" t="s">
        <v>135</v>
      </c>
      <c r="E125" s="40"/>
      <c r="F125" s="224" t="s">
        <v>132</v>
      </c>
      <c r="G125" s="40"/>
      <c r="H125" s="40"/>
      <c r="I125" s="225"/>
      <c r="J125" s="40"/>
      <c r="K125" s="40"/>
      <c r="L125" s="44"/>
      <c r="M125" s="226"/>
      <c r="N125" s="227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135</v>
      </c>
      <c r="AU125" s="17" t="s">
        <v>83</v>
      </c>
    </row>
    <row r="126" s="12" customFormat="1">
      <c r="A126" s="12"/>
      <c r="B126" s="228"/>
      <c r="C126" s="229"/>
      <c r="D126" s="223" t="s">
        <v>136</v>
      </c>
      <c r="E126" s="230" t="s">
        <v>1</v>
      </c>
      <c r="F126" s="231" t="s">
        <v>604</v>
      </c>
      <c r="G126" s="229"/>
      <c r="H126" s="232">
        <v>72</v>
      </c>
      <c r="I126" s="233"/>
      <c r="J126" s="229"/>
      <c r="K126" s="229"/>
      <c r="L126" s="234"/>
      <c r="M126" s="235"/>
      <c r="N126" s="236"/>
      <c r="O126" s="236"/>
      <c r="P126" s="236"/>
      <c r="Q126" s="236"/>
      <c r="R126" s="236"/>
      <c r="S126" s="236"/>
      <c r="T126" s="237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38" t="s">
        <v>136</v>
      </c>
      <c r="AU126" s="238" t="s">
        <v>83</v>
      </c>
      <c r="AV126" s="12" t="s">
        <v>85</v>
      </c>
      <c r="AW126" s="12" t="s">
        <v>32</v>
      </c>
      <c r="AX126" s="12" t="s">
        <v>75</v>
      </c>
      <c r="AY126" s="238" t="s">
        <v>129</v>
      </c>
    </row>
    <row r="127" s="13" customFormat="1">
      <c r="A127" s="13"/>
      <c r="B127" s="239"/>
      <c r="C127" s="240"/>
      <c r="D127" s="223" t="s">
        <v>136</v>
      </c>
      <c r="E127" s="241" t="s">
        <v>1</v>
      </c>
      <c r="F127" s="242" t="s">
        <v>138</v>
      </c>
      <c r="G127" s="240"/>
      <c r="H127" s="243">
        <v>72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9" t="s">
        <v>136</v>
      </c>
      <c r="AU127" s="249" t="s">
        <v>83</v>
      </c>
      <c r="AV127" s="13" t="s">
        <v>134</v>
      </c>
      <c r="AW127" s="13" t="s">
        <v>32</v>
      </c>
      <c r="AX127" s="13" t="s">
        <v>83</v>
      </c>
      <c r="AY127" s="249" t="s">
        <v>129</v>
      </c>
    </row>
    <row r="128" s="2" customFormat="1" ht="21.75" customHeight="1">
      <c r="A128" s="38"/>
      <c r="B128" s="39"/>
      <c r="C128" s="210" t="s">
        <v>85</v>
      </c>
      <c r="D128" s="210" t="s">
        <v>130</v>
      </c>
      <c r="E128" s="211" t="s">
        <v>139</v>
      </c>
      <c r="F128" s="212" t="s">
        <v>140</v>
      </c>
      <c r="G128" s="213" t="s">
        <v>141</v>
      </c>
      <c r="H128" s="214">
        <v>24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40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134</v>
      </c>
      <c r="AT128" s="221" t="s">
        <v>130</v>
      </c>
      <c r="AU128" s="221" t="s">
        <v>83</v>
      </c>
      <c r="AY128" s="17" t="s">
        <v>129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83</v>
      </c>
      <c r="BK128" s="222">
        <f>ROUND(I128*H128,2)</f>
        <v>0</v>
      </c>
      <c r="BL128" s="17" t="s">
        <v>134</v>
      </c>
      <c r="BM128" s="221" t="s">
        <v>134</v>
      </c>
    </row>
    <row r="129" s="2" customFormat="1">
      <c r="A129" s="38"/>
      <c r="B129" s="39"/>
      <c r="C129" s="40"/>
      <c r="D129" s="223" t="s">
        <v>135</v>
      </c>
      <c r="E129" s="40"/>
      <c r="F129" s="224" t="s">
        <v>140</v>
      </c>
      <c r="G129" s="40"/>
      <c r="H129" s="40"/>
      <c r="I129" s="225"/>
      <c r="J129" s="40"/>
      <c r="K129" s="40"/>
      <c r="L129" s="44"/>
      <c r="M129" s="226"/>
      <c r="N129" s="22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135</v>
      </c>
      <c r="AU129" s="17" t="s">
        <v>83</v>
      </c>
    </row>
    <row r="130" s="12" customFormat="1">
      <c r="A130" s="12"/>
      <c r="B130" s="228"/>
      <c r="C130" s="229"/>
      <c r="D130" s="223" t="s">
        <v>136</v>
      </c>
      <c r="E130" s="230" t="s">
        <v>1</v>
      </c>
      <c r="F130" s="231" t="s">
        <v>605</v>
      </c>
      <c r="G130" s="229"/>
      <c r="H130" s="232">
        <v>24</v>
      </c>
      <c r="I130" s="233"/>
      <c r="J130" s="229"/>
      <c r="K130" s="229"/>
      <c r="L130" s="234"/>
      <c r="M130" s="235"/>
      <c r="N130" s="236"/>
      <c r="O130" s="236"/>
      <c r="P130" s="236"/>
      <c r="Q130" s="236"/>
      <c r="R130" s="236"/>
      <c r="S130" s="236"/>
      <c r="T130" s="237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38" t="s">
        <v>136</v>
      </c>
      <c r="AU130" s="238" t="s">
        <v>83</v>
      </c>
      <c r="AV130" s="12" t="s">
        <v>85</v>
      </c>
      <c r="AW130" s="12" t="s">
        <v>32</v>
      </c>
      <c r="AX130" s="12" t="s">
        <v>75</v>
      </c>
      <c r="AY130" s="238" t="s">
        <v>129</v>
      </c>
    </row>
    <row r="131" s="13" customFormat="1">
      <c r="A131" s="13"/>
      <c r="B131" s="239"/>
      <c r="C131" s="240"/>
      <c r="D131" s="223" t="s">
        <v>136</v>
      </c>
      <c r="E131" s="241" t="s">
        <v>1</v>
      </c>
      <c r="F131" s="242" t="s">
        <v>138</v>
      </c>
      <c r="G131" s="240"/>
      <c r="H131" s="243">
        <v>24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136</v>
      </c>
      <c r="AU131" s="249" t="s">
        <v>83</v>
      </c>
      <c r="AV131" s="13" t="s">
        <v>134</v>
      </c>
      <c r="AW131" s="13" t="s">
        <v>32</v>
      </c>
      <c r="AX131" s="13" t="s">
        <v>83</v>
      </c>
      <c r="AY131" s="249" t="s">
        <v>129</v>
      </c>
    </row>
    <row r="132" s="2" customFormat="1" ht="21.75" customHeight="1">
      <c r="A132" s="38"/>
      <c r="B132" s="39"/>
      <c r="C132" s="210" t="s">
        <v>143</v>
      </c>
      <c r="D132" s="210" t="s">
        <v>130</v>
      </c>
      <c r="E132" s="211" t="s">
        <v>144</v>
      </c>
      <c r="F132" s="212" t="s">
        <v>145</v>
      </c>
      <c r="G132" s="213" t="s">
        <v>146</v>
      </c>
      <c r="H132" s="214">
        <v>178.78999999999999</v>
      </c>
      <c r="I132" s="215"/>
      <c r="J132" s="216">
        <f>ROUND(I132*H132,2)</f>
        <v>0</v>
      </c>
      <c r="K132" s="212" t="s">
        <v>1</v>
      </c>
      <c r="L132" s="44"/>
      <c r="M132" s="217" t="s">
        <v>1</v>
      </c>
      <c r="N132" s="218" t="s">
        <v>40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134</v>
      </c>
      <c r="AT132" s="221" t="s">
        <v>130</v>
      </c>
      <c r="AU132" s="221" t="s">
        <v>83</v>
      </c>
      <c r="AY132" s="17" t="s">
        <v>129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83</v>
      </c>
      <c r="BK132" s="222">
        <f>ROUND(I132*H132,2)</f>
        <v>0</v>
      </c>
      <c r="BL132" s="17" t="s">
        <v>134</v>
      </c>
      <c r="BM132" s="221" t="s">
        <v>147</v>
      </c>
    </row>
    <row r="133" s="2" customFormat="1">
      <c r="A133" s="38"/>
      <c r="B133" s="39"/>
      <c r="C133" s="40"/>
      <c r="D133" s="223" t="s">
        <v>135</v>
      </c>
      <c r="E133" s="40"/>
      <c r="F133" s="224" t="s">
        <v>606</v>
      </c>
      <c r="G133" s="40"/>
      <c r="H133" s="40"/>
      <c r="I133" s="225"/>
      <c r="J133" s="40"/>
      <c r="K133" s="40"/>
      <c r="L133" s="44"/>
      <c r="M133" s="226"/>
      <c r="N133" s="227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135</v>
      </c>
      <c r="AU133" s="17" t="s">
        <v>83</v>
      </c>
    </row>
    <row r="134" s="14" customFormat="1">
      <c r="A134" s="14"/>
      <c r="B134" s="250"/>
      <c r="C134" s="251"/>
      <c r="D134" s="223" t="s">
        <v>136</v>
      </c>
      <c r="E134" s="252" t="s">
        <v>1</v>
      </c>
      <c r="F134" s="253" t="s">
        <v>607</v>
      </c>
      <c r="G134" s="251"/>
      <c r="H134" s="252" t="s">
        <v>1</v>
      </c>
      <c r="I134" s="254"/>
      <c r="J134" s="251"/>
      <c r="K134" s="251"/>
      <c r="L134" s="255"/>
      <c r="M134" s="256"/>
      <c r="N134" s="257"/>
      <c r="O134" s="257"/>
      <c r="P134" s="257"/>
      <c r="Q134" s="257"/>
      <c r="R134" s="257"/>
      <c r="S134" s="257"/>
      <c r="T134" s="25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9" t="s">
        <v>136</v>
      </c>
      <c r="AU134" s="259" t="s">
        <v>83</v>
      </c>
      <c r="AV134" s="14" t="s">
        <v>83</v>
      </c>
      <c r="AW134" s="14" t="s">
        <v>32</v>
      </c>
      <c r="AX134" s="14" t="s">
        <v>75</v>
      </c>
      <c r="AY134" s="259" t="s">
        <v>129</v>
      </c>
    </row>
    <row r="135" s="12" customFormat="1">
      <c r="A135" s="12"/>
      <c r="B135" s="228"/>
      <c r="C135" s="229"/>
      <c r="D135" s="223" t="s">
        <v>136</v>
      </c>
      <c r="E135" s="230" t="s">
        <v>1</v>
      </c>
      <c r="F135" s="231" t="s">
        <v>608</v>
      </c>
      <c r="G135" s="229"/>
      <c r="H135" s="232">
        <v>436.55000000000001</v>
      </c>
      <c r="I135" s="233"/>
      <c r="J135" s="229"/>
      <c r="K135" s="229"/>
      <c r="L135" s="234"/>
      <c r="M135" s="235"/>
      <c r="N135" s="236"/>
      <c r="O135" s="236"/>
      <c r="P135" s="236"/>
      <c r="Q135" s="236"/>
      <c r="R135" s="236"/>
      <c r="S135" s="236"/>
      <c r="T135" s="237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38" t="s">
        <v>136</v>
      </c>
      <c r="AU135" s="238" t="s">
        <v>83</v>
      </c>
      <c r="AV135" s="12" t="s">
        <v>85</v>
      </c>
      <c r="AW135" s="12" t="s">
        <v>32</v>
      </c>
      <c r="AX135" s="12" t="s">
        <v>75</v>
      </c>
      <c r="AY135" s="238" t="s">
        <v>129</v>
      </c>
    </row>
    <row r="136" s="14" customFormat="1">
      <c r="A136" s="14"/>
      <c r="B136" s="250"/>
      <c r="C136" s="251"/>
      <c r="D136" s="223" t="s">
        <v>136</v>
      </c>
      <c r="E136" s="252" t="s">
        <v>1</v>
      </c>
      <c r="F136" s="253" t="s">
        <v>609</v>
      </c>
      <c r="G136" s="251"/>
      <c r="H136" s="252" t="s">
        <v>1</v>
      </c>
      <c r="I136" s="254"/>
      <c r="J136" s="251"/>
      <c r="K136" s="251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136</v>
      </c>
      <c r="AU136" s="259" t="s">
        <v>83</v>
      </c>
      <c r="AV136" s="14" t="s">
        <v>83</v>
      </c>
      <c r="AW136" s="14" t="s">
        <v>32</v>
      </c>
      <c r="AX136" s="14" t="s">
        <v>75</v>
      </c>
      <c r="AY136" s="259" t="s">
        <v>129</v>
      </c>
    </row>
    <row r="137" s="12" customFormat="1">
      <c r="A137" s="12"/>
      <c r="B137" s="228"/>
      <c r="C137" s="229"/>
      <c r="D137" s="223" t="s">
        <v>136</v>
      </c>
      <c r="E137" s="230" t="s">
        <v>1</v>
      </c>
      <c r="F137" s="231" t="s">
        <v>610</v>
      </c>
      <c r="G137" s="229"/>
      <c r="H137" s="232">
        <v>-257.75999999999999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38" t="s">
        <v>136</v>
      </c>
      <c r="AU137" s="238" t="s">
        <v>83</v>
      </c>
      <c r="AV137" s="12" t="s">
        <v>85</v>
      </c>
      <c r="AW137" s="12" t="s">
        <v>32</v>
      </c>
      <c r="AX137" s="12" t="s">
        <v>75</v>
      </c>
      <c r="AY137" s="238" t="s">
        <v>129</v>
      </c>
    </row>
    <row r="138" s="13" customFormat="1">
      <c r="A138" s="13"/>
      <c r="B138" s="239"/>
      <c r="C138" s="240"/>
      <c r="D138" s="223" t="s">
        <v>136</v>
      </c>
      <c r="E138" s="241" t="s">
        <v>1</v>
      </c>
      <c r="F138" s="242" t="s">
        <v>138</v>
      </c>
      <c r="G138" s="240"/>
      <c r="H138" s="243">
        <v>178.79000000000002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136</v>
      </c>
      <c r="AU138" s="249" t="s">
        <v>83</v>
      </c>
      <c r="AV138" s="13" t="s">
        <v>134</v>
      </c>
      <c r="AW138" s="13" t="s">
        <v>32</v>
      </c>
      <c r="AX138" s="13" t="s">
        <v>83</v>
      </c>
      <c r="AY138" s="249" t="s">
        <v>129</v>
      </c>
    </row>
    <row r="139" s="2" customFormat="1" ht="21.75" customHeight="1">
      <c r="A139" s="38"/>
      <c r="B139" s="39"/>
      <c r="C139" s="210" t="s">
        <v>134</v>
      </c>
      <c r="D139" s="210" t="s">
        <v>130</v>
      </c>
      <c r="E139" s="211" t="s">
        <v>158</v>
      </c>
      <c r="F139" s="212" t="s">
        <v>159</v>
      </c>
      <c r="G139" s="213" t="s">
        <v>146</v>
      </c>
      <c r="H139" s="214">
        <v>103.05800000000001</v>
      </c>
      <c r="I139" s="215"/>
      <c r="J139" s="216">
        <f>ROUND(I139*H139,2)</f>
        <v>0</v>
      </c>
      <c r="K139" s="212" t="s">
        <v>1</v>
      </c>
      <c r="L139" s="44"/>
      <c r="M139" s="217" t="s">
        <v>1</v>
      </c>
      <c r="N139" s="218" t="s">
        <v>40</v>
      </c>
      <c r="O139" s="91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1" t="s">
        <v>134</v>
      </c>
      <c r="AT139" s="221" t="s">
        <v>130</v>
      </c>
      <c r="AU139" s="221" t="s">
        <v>83</v>
      </c>
      <c r="AY139" s="17" t="s">
        <v>129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7" t="s">
        <v>83</v>
      </c>
      <c r="BK139" s="222">
        <f>ROUND(I139*H139,2)</f>
        <v>0</v>
      </c>
      <c r="BL139" s="17" t="s">
        <v>134</v>
      </c>
      <c r="BM139" s="221" t="s">
        <v>160</v>
      </c>
    </row>
    <row r="140" s="2" customFormat="1">
      <c r="A140" s="38"/>
      <c r="B140" s="39"/>
      <c r="C140" s="40"/>
      <c r="D140" s="223" t="s">
        <v>135</v>
      </c>
      <c r="E140" s="40"/>
      <c r="F140" s="224" t="s">
        <v>159</v>
      </c>
      <c r="G140" s="40"/>
      <c r="H140" s="40"/>
      <c r="I140" s="225"/>
      <c r="J140" s="40"/>
      <c r="K140" s="40"/>
      <c r="L140" s="44"/>
      <c r="M140" s="226"/>
      <c r="N140" s="22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135</v>
      </c>
      <c r="AU140" s="17" t="s">
        <v>83</v>
      </c>
    </row>
    <row r="141" s="12" customFormat="1">
      <c r="A141" s="12"/>
      <c r="B141" s="228"/>
      <c r="C141" s="229"/>
      <c r="D141" s="223" t="s">
        <v>136</v>
      </c>
      <c r="E141" s="230" t="s">
        <v>1</v>
      </c>
      <c r="F141" s="231" t="s">
        <v>611</v>
      </c>
      <c r="G141" s="229"/>
      <c r="H141" s="232">
        <v>103.05800000000001</v>
      </c>
      <c r="I141" s="233"/>
      <c r="J141" s="229"/>
      <c r="K141" s="229"/>
      <c r="L141" s="234"/>
      <c r="M141" s="235"/>
      <c r="N141" s="236"/>
      <c r="O141" s="236"/>
      <c r="P141" s="236"/>
      <c r="Q141" s="236"/>
      <c r="R141" s="236"/>
      <c r="S141" s="236"/>
      <c r="T141" s="237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38" t="s">
        <v>136</v>
      </c>
      <c r="AU141" s="238" t="s">
        <v>83</v>
      </c>
      <c r="AV141" s="12" t="s">
        <v>85</v>
      </c>
      <c r="AW141" s="12" t="s">
        <v>32</v>
      </c>
      <c r="AX141" s="12" t="s">
        <v>75</v>
      </c>
      <c r="AY141" s="238" t="s">
        <v>129</v>
      </c>
    </row>
    <row r="142" s="13" customFormat="1">
      <c r="A142" s="13"/>
      <c r="B142" s="239"/>
      <c r="C142" s="240"/>
      <c r="D142" s="223" t="s">
        <v>136</v>
      </c>
      <c r="E142" s="241" t="s">
        <v>1</v>
      </c>
      <c r="F142" s="242" t="s">
        <v>138</v>
      </c>
      <c r="G142" s="240"/>
      <c r="H142" s="243">
        <v>103.05800000000001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136</v>
      </c>
      <c r="AU142" s="249" t="s">
        <v>83</v>
      </c>
      <c r="AV142" s="13" t="s">
        <v>134</v>
      </c>
      <c r="AW142" s="13" t="s">
        <v>32</v>
      </c>
      <c r="AX142" s="13" t="s">
        <v>83</v>
      </c>
      <c r="AY142" s="249" t="s">
        <v>129</v>
      </c>
    </row>
    <row r="143" s="2" customFormat="1" ht="24.15" customHeight="1">
      <c r="A143" s="38"/>
      <c r="B143" s="39"/>
      <c r="C143" s="210" t="s">
        <v>163</v>
      </c>
      <c r="D143" s="210" t="s">
        <v>130</v>
      </c>
      <c r="E143" s="211" t="s">
        <v>164</v>
      </c>
      <c r="F143" s="212" t="s">
        <v>165</v>
      </c>
      <c r="G143" s="213" t="s">
        <v>146</v>
      </c>
      <c r="H143" s="214">
        <v>158.38999999999999</v>
      </c>
      <c r="I143" s="215"/>
      <c r="J143" s="216">
        <f>ROUND(I143*H143,2)</f>
        <v>0</v>
      </c>
      <c r="K143" s="212" t="s">
        <v>1</v>
      </c>
      <c r="L143" s="44"/>
      <c r="M143" s="217" t="s">
        <v>1</v>
      </c>
      <c r="N143" s="218" t="s">
        <v>40</v>
      </c>
      <c r="O143" s="91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1" t="s">
        <v>134</v>
      </c>
      <c r="AT143" s="221" t="s">
        <v>130</v>
      </c>
      <c r="AU143" s="221" t="s">
        <v>83</v>
      </c>
      <c r="AY143" s="17" t="s">
        <v>129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7" t="s">
        <v>83</v>
      </c>
      <c r="BK143" s="222">
        <f>ROUND(I143*H143,2)</f>
        <v>0</v>
      </c>
      <c r="BL143" s="17" t="s">
        <v>134</v>
      </c>
      <c r="BM143" s="221" t="s">
        <v>166</v>
      </c>
    </row>
    <row r="144" s="2" customFormat="1">
      <c r="A144" s="38"/>
      <c r="B144" s="39"/>
      <c r="C144" s="40"/>
      <c r="D144" s="223" t="s">
        <v>135</v>
      </c>
      <c r="E144" s="40"/>
      <c r="F144" s="224" t="s">
        <v>612</v>
      </c>
      <c r="G144" s="40"/>
      <c r="H144" s="40"/>
      <c r="I144" s="225"/>
      <c r="J144" s="40"/>
      <c r="K144" s="40"/>
      <c r="L144" s="44"/>
      <c r="M144" s="226"/>
      <c r="N144" s="227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135</v>
      </c>
      <c r="AU144" s="17" t="s">
        <v>83</v>
      </c>
    </row>
    <row r="145" s="12" customFormat="1">
      <c r="A145" s="12"/>
      <c r="B145" s="228"/>
      <c r="C145" s="229"/>
      <c r="D145" s="223" t="s">
        <v>136</v>
      </c>
      <c r="E145" s="230" t="s">
        <v>1</v>
      </c>
      <c r="F145" s="231" t="s">
        <v>613</v>
      </c>
      <c r="G145" s="229"/>
      <c r="H145" s="232">
        <v>158.38999999999999</v>
      </c>
      <c r="I145" s="233"/>
      <c r="J145" s="229"/>
      <c r="K145" s="229"/>
      <c r="L145" s="234"/>
      <c r="M145" s="235"/>
      <c r="N145" s="236"/>
      <c r="O145" s="236"/>
      <c r="P145" s="236"/>
      <c r="Q145" s="236"/>
      <c r="R145" s="236"/>
      <c r="S145" s="236"/>
      <c r="T145" s="237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38" t="s">
        <v>136</v>
      </c>
      <c r="AU145" s="238" t="s">
        <v>83</v>
      </c>
      <c r="AV145" s="12" t="s">
        <v>85</v>
      </c>
      <c r="AW145" s="12" t="s">
        <v>32</v>
      </c>
      <c r="AX145" s="12" t="s">
        <v>75</v>
      </c>
      <c r="AY145" s="238" t="s">
        <v>129</v>
      </c>
    </row>
    <row r="146" s="13" customFormat="1">
      <c r="A146" s="13"/>
      <c r="B146" s="239"/>
      <c r="C146" s="240"/>
      <c r="D146" s="223" t="s">
        <v>136</v>
      </c>
      <c r="E146" s="241" t="s">
        <v>1</v>
      </c>
      <c r="F146" s="242" t="s">
        <v>138</v>
      </c>
      <c r="G146" s="240"/>
      <c r="H146" s="243">
        <v>158.38999999999999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136</v>
      </c>
      <c r="AU146" s="249" t="s">
        <v>83</v>
      </c>
      <c r="AV146" s="13" t="s">
        <v>134</v>
      </c>
      <c r="AW146" s="13" t="s">
        <v>32</v>
      </c>
      <c r="AX146" s="13" t="s">
        <v>83</v>
      </c>
      <c r="AY146" s="249" t="s">
        <v>129</v>
      </c>
    </row>
    <row r="147" s="2" customFormat="1" ht="21.75" customHeight="1">
      <c r="A147" s="38"/>
      <c r="B147" s="39"/>
      <c r="C147" s="210" t="s">
        <v>147</v>
      </c>
      <c r="D147" s="210" t="s">
        <v>130</v>
      </c>
      <c r="E147" s="211" t="s">
        <v>171</v>
      </c>
      <c r="F147" s="212" t="s">
        <v>172</v>
      </c>
      <c r="G147" s="213" t="s">
        <v>146</v>
      </c>
      <c r="H147" s="214">
        <v>79.194999999999993</v>
      </c>
      <c r="I147" s="215"/>
      <c r="J147" s="216">
        <f>ROUND(I147*H147,2)</f>
        <v>0</v>
      </c>
      <c r="K147" s="212" t="s">
        <v>1</v>
      </c>
      <c r="L147" s="44"/>
      <c r="M147" s="217" t="s">
        <v>1</v>
      </c>
      <c r="N147" s="218" t="s">
        <v>40</v>
      </c>
      <c r="O147" s="91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1" t="s">
        <v>134</v>
      </c>
      <c r="AT147" s="221" t="s">
        <v>130</v>
      </c>
      <c r="AU147" s="221" t="s">
        <v>83</v>
      </c>
      <c r="AY147" s="17" t="s">
        <v>129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7" t="s">
        <v>83</v>
      </c>
      <c r="BK147" s="222">
        <f>ROUND(I147*H147,2)</f>
        <v>0</v>
      </c>
      <c r="BL147" s="17" t="s">
        <v>134</v>
      </c>
      <c r="BM147" s="221" t="s">
        <v>173</v>
      </c>
    </row>
    <row r="148" s="2" customFormat="1">
      <c r="A148" s="38"/>
      <c r="B148" s="39"/>
      <c r="C148" s="40"/>
      <c r="D148" s="223" t="s">
        <v>135</v>
      </c>
      <c r="E148" s="40"/>
      <c r="F148" s="224" t="s">
        <v>172</v>
      </c>
      <c r="G148" s="40"/>
      <c r="H148" s="40"/>
      <c r="I148" s="225"/>
      <c r="J148" s="40"/>
      <c r="K148" s="40"/>
      <c r="L148" s="44"/>
      <c r="M148" s="226"/>
      <c r="N148" s="227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135</v>
      </c>
      <c r="AU148" s="17" t="s">
        <v>83</v>
      </c>
    </row>
    <row r="149" s="12" customFormat="1">
      <c r="A149" s="12"/>
      <c r="B149" s="228"/>
      <c r="C149" s="229"/>
      <c r="D149" s="223" t="s">
        <v>136</v>
      </c>
      <c r="E149" s="230" t="s">
        <v>1</v>
      </c>
      <c r="F149" s="231" t="s">
        <v>614</v>
      </c>
      <c r="G149" s="229"/>
      <c r="H149" s="232">
        <v>79.194999999999993</v>
      </c>
      <c r="I149" s="233"/>
      <c r="J149" s="229"/>
      <c r="K149" s="229"/>
      <c r="L149" s="234"/>
      <c r="M149" s="235"/>
      <c r="N149" s="236"/>
      <c r="O149" s="236"/>
      <c r="P149" s="236"/>
      <c r="Q149" s="236"/>
      <c r="R149" s="236"/>
      <c r="S149" s="236"/>
      <c r="T149" s="237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38" t="s">
        <v>136</v>
      </c>
      <c r="AU149" s="238" t="s">
        <v>83</v>
      </c>
      <c r="AV149" s="12" t="s">
        <v>85</v>
      </c>
      <c r="AW149" s="12" t="s">
        <v>32</v>
      </c>
      <c r="AX149" s="12" t="s">
        <v>75</v>
      </c>
      <c r="AY149" s="238" t="s">
        <v>129</v>
      </c>
    </row>
    <row r="150" s="13" customFormat="1">
      <c r="A150" s="13"/>
      <c r="B150" s="239"/>
      <c r="C150" s="240"/>
      <c r="D150" s="223" t="s">
        <v>136</v>
      </c>
      <c r="E150" s="241" t="s">
        <v>1</v>
      </c>
      <c r="F150" s="242" t="s">
        <v>138</v>
      </c>
      <c r="G150" s="240"/>
      <c r="H150" s="243">
        <v>79.194999999999993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136</v>
      </c>
      <c r="AU150" s="249" t="s">
        <v>83</v>
      </c>
      <c r="AV150" s="13" t="s">
        <v>134</v>
      </c>
      <c r="AW150" s="13" t="s">
        <v>32</v>
      </c>
      <c r="AX150" s="13" t="s">
        <v>83</v>
      </c>
      <c r="AY150" s="249" t="s">
        <v>129</v>
      </c>
    </row>
    <row r="151" s="2" customFormat="1" ht="21.75" customHeight="1">
      <c r="A151" s="38"/>
      <c r="B151" s="39"/>
      <c r="C151" s="210" t="s">
        <v>176</v>
      </c>
      <c r="D151" s="210" t="s">
        <v>130</v>
      </c>
      <c r="E151" s="211" t="s">
        <v>177</v>
      </c>
      <c r="F151" s="212" t="s">
        <v>178</v>
      </c>
      <c r="G151" s="213" t="s">
        <v>179</v>
      </c>
      <c r="H151" s="214">
        <v>805.13</v>
      </c>
      <c r="I151" s="215"/>
      <c r="J151" s="216">
        <f>ROUND(I151*H151,2)</f>
        <v>0</v>
      </c>
      <c r="K151" s="212" t="s">
        <v>1</v>
      </c>
      <c r="L151" s="44"/>
      <c r="M151" s="217" t="s">
        <v>1</v>
      </c>
      <c r="N151" s="218" t="s">
        <v>40</v>
      </c>
      <c r="O151" s="91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1" t="s">
        <v>134</v>
      </c>
      <c r="AT151" s="221" t="s">
        <v>130</v>
      </c>
      <c r="AU151" s="221" t="s">
        <v>83</v>
      </c>
      <c r="AY151" s="17" t="s">
        <v>129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7" t="s">
        <v>83</v>
      </c>
      <c r="BK151" s="222">
        <f>ROUND(I151*H151,2)</f>
        <v>0</v>
      </c>
      <c r="BL151" s="17" t="s">
        <v>134</v>
      </c>
      <c r="BM151" s="221" t="s">
        <v>180</v>
      </c>
    </row>
    <row r="152" s="2" customFormat="1">
      <c r="A152" s="38"/>
      <c r="B152" s="39"/>
      <c r="C152" s="40"/>
      <c r="D152" s="223" t="s">
        <v>135</v>
      </c>
      <c r="E152" s="40"/>
      <c r="F152" s="224" t="s">
        <v>615</v>
      </c>
      <c r="G152" s="40"/>
      <c r="H152" s="40"/>
      <c r="I152" s="225"/>
      <c r="J152" s="40"/>
      <c r="K152" s="40"/>
      <c r="L152" s="44"/>
      <c r="M152" s="226"/>
      <c r="N152" s="227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135</v>
      </c>
      <c r="AU152" s="17" t="s">
        <v>83</v>
      </c>
    </row>
    <row r="153" s="12" customFormat="1">
      <c r="A153" s="12"/>
      <c r="B153" s="228"/>
      <c r="C153" s="229"/>
      <c r="D153" s="223" t="s">
        <v>136</v>
      </c>
      <c r="E153" s="230" t="s">
        <v>1</v>
      </c>
      <c r="F153" s="231" t="s">
        <v>616</v>
      </c>
      <c r="G153" s="229"/>
      <c r="H153" s="232">
        <v>805.13</v>
      </c>
      <c r="I153" s="233"/>
      <c r="J153" s="229"/>
      <c r="K153" s="229"/>
      <c r="L153" s="234"/>
      <c r="M153" s="235"/>
      <c r="N153" s="236"/>
      <c r="O153" s="236"/>
      <c r="P153" s="236"/>
      <c r="Q153" s="236"/>
      <c r="R153" s="236"/>
      <c r="S153" s="236"/>
      <c r="T153" s="237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38" t="s">
        <v>136</v>
      </c>
      <c r="AU153" s="238" t="s">
        <v>83</v>
      </c>
      <c r="AV153" s="12" t="s">
        <v>85</v>
      </c>
      <c r="AW153" s="12" t="s">
        <v>32</v>
      </c>
      <c r="AX153" s="12" t="s">
        <v>75</v>
      </c>
      <c r="AY153" s="238" t="s">
        <v>129</v>
      </c>
    </row>
    <row r="154" s="13" customFormat="1">
      <c r="A154" s="13"/>
      <c r="B154" s="239"/>
      <c r="C154" s="240"/>
      <c r="D154" s="223" t="s">
        <v>136</v>
      </c>
      <c r="E154" s="241" t="s">
        <v>1</v>
      </c>
      <c r="F154" s="242" t="s">
        <v>138</v>
      </c>
      <c r="G154" s="240"/>
      <c r="H154" s="243">
        <v>805.13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136</v>
      </c>
      <c r="AU154" s="249" t="s">
        <v>83</v>
      </c>
      <c r="AV154" s="13" t="s">
        <v>134</v>
      </c>
      <c r="AW154" s="13" t="s">
        <v>32</v>
      </c>
      <c r="AX154" s="13" t="s">
        <v>83</v>
      </c>
      <c r="AY154" s="249" t="s">
        <v>129</v>
      </c>
    </row>
    <row r="155" s="2" customFormat="1" ht="21.75" customHeight="1">
      <c r="A155" s="38"/>
      <c r="B155" s="39"/>
      <c r="C155" s="210" t="s">
        <v>160</v>
      </c>
      <c r="D155" s="210" t="s">
        <v>130</v>
      </c>
      <c r="E155" s="211" t="s">
        <v>184</v>
      </c>
      <c r="F155" s="212" t="s">
        <v>185</v>
      </c>
      <c r="G155" s="213" t="s">
        <v>179</v>
      </c>
      <c r="H155" s="214">
        <v>805.13</v>
      </c>
      <c r="I155" s="215"/>
      <c r="J155" s="216">
        <f>ROUND(I155*H155,2)</f>
        <v>0</v>
      </c>
      <c r="K155" s="212" t="s">
        <v>1</v>
      </c>
      <c r="L155" s="44"/>
      <c r="M155" s="217" t="s">
        <v>1</v>
      </c>
      <c r="N155" s="218" t="s">
        <v>40</v>
      </c>
      <c r="O155" s="91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1" t="s">
        <v>134</v>
      </c>
      <c r="AT155" s="221" t="s">
        <v>130</v>
      </c>
      <c r="AU155" s="221" t="s">
        <v>83</v>
      </c>
      <c r="AY155" s="17" t="s">
        <v>129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7" t="s">
        <v>83</v>
      </c>
      <c r="BK155" s="222">
        <f>ROUND(I155*H155,2)</f>
        <v>0</v>
      </c>
      <c r="BL155" s="17" t="s">
        <v>134</v>
      </c>
      <c r="BM155" s="221" t="s">
        <v>186</v>
      </c>
    </row>
    <row r="156" s="2" customFormat="1">
      <c r="A156" s="38"/>
      <c r="B156" s="39"/>
      <c r="C156" s="40"/>
      <c r="D156" s="223" t="s">
        <v>135</v>
      </c>
      <c r="E156" s="40"/>
      <c r="F156" s="224" t="s">
        <v>185</v>
      </c>
      <c r="G156" s="40"/>
      <c r="H156" s="40"/>
      <c r="I156" s="225"/>
      <c r="J156" s="40"/>
      <c r="K156" s="40"/>
      <c r="L156" s="44"/>
      <c r="M156" s="226"/>
      <c r="N156" s="227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135</v>
      </c>
      <c r="AU156" s="17" t="s">
        <v>83</v>
      </c>
    </row>
    <row r="157" s="12" customFormat="1">
      <c r="A157" s="12"/>
      <c r="B157" s="228"/>
      <c r="C157" s="229"/>
      <c r="D157" s="223" t="s">
        <v>136</v>
      </c>
      <c r="E157" s="230" t="s">
        <v>1</v>
      </c>
      <c r="F157" s="231" t="s">
        <v>616</v>
      </c>
      <c r="G157" s="229"/>
      <c r="H157" s="232">
        <v>805.13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38" t="s">
        <v>136</v>
      </c>
      <c r="AU157" s="238" t="s">
        <v>83</v>
      </c>
      <c r="AV157" s="12" t="s">
        <v>85</v>
      </c>
      <c r="AW157" s="12" t="s">
        <v>32</v>
      </c>
      <c r="AX157" s="12" t="s">
        <v>75</v>
      </c>
      <c r="AY157" s="238" t="s">
        <v>129</v>
      </c>
    </row>
    <row r="158" s="13" customFormat="1">
      <c r="A158" s="13"/>
      <c r="B158" s="239"/>
      <c r="C158" s="240"/>
      <c r="D158" s="223" t="s">
        <v>136</v>
      </c>
      <c r="E158" s="241" t="s">
        <v>1</v>
      </c>
      <c r="F158" s="242" t="s">
        <v>138</v>
      </c>
      <c r="G158" s="240"/>
      <c r="H158" s="243">
        <v>805.13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136</v>
      </c>
      <c r="AU158" s="249" t="s">
        <v>83</v>
      </c>
      <c r="AV158" s="13" t="s">
        <v>134</v>
      </c>
      <c r="AW158" s="13" t="s">
        <v>32</v>
      </c>
      <c r="AX158" s="13" t="s">
        <v>83</v>
      </c>
      <c r="AY158" s="249" t="s">
        <v>129</v>
      </c>
    </row>
    <row r="159" s="2" customFormat="1" ht="21.75" customHeight="1">
      <c r="A159" s="38"/>
      <c r="B159" s="39"/>
      <c r="C159" s="210" t="s">
        <v>188</v>
      </c>
      <c r="D159" s="210" t="s">
        <v>130</v>
      </c>
      <c r="E159" s="211" t="s">
        <v>189</v>
      </c>
      <c r="F159" s="212" t="s">
        <v>190</v>
      </c>
      <c r="G159" s="213" t="s">
        <v>179</v>
      </c>
      <c r="H159" s="214">
        <v>100.27</v>
      </c>
      <c r="I159" s="215"/>
      <c r="J159" s="216">
        <f>ROUND(I159*H159,2)</f>
        <v>0</v>
      </c>
      <c r="K159" s="212" t="s">
        <v>1</v>
      </c>
      <c r="L159" s="44"/>
      <c r="M159" s="217" t="s">
        <v>1</v>
      </c>
      <c r="N159" s="218" t="s">
        <v>40</v>
      </c>
      <c r="O159" s="91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1" t="s">
        <v>134</v>
      </c>
      <c r="AT159" s="221" t="s">
        <v>130</v>
      </c>
      <c r="AU159" s="221" t="s">
        <v>83</v>
      </c>
      <c r="AY159" s="17" t="s">
        <v>129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7" t="s">
        <v>83</v>
      </c>
      <c r="BK159" s="222">
        <f>ROUND(I159*H159,2)</f>
        <v>0</v>
      </c>
      <c r="BL159" s="17" t="s">
        <v>134</v>
      </c>
      <c r="BM159" s="221" t="s">
        <v>191</v>
      </c>
    </row>
    <row r="160" s="2" customFormat="1">
      <c r="A160" s="38"/>
      <c r="B160" s="39"/>
      <c r="C160" s="40"/>
      <c r="D160" s="223" t="s">
        <v>135</v>
      </c>
      <c r="E160" s="40"/>
      <c r="F160" s="224" t="s">
        <v>617</v>
      </c>
      <c r="G160" s="40"/>
      <c r="H160" s="40"/>
      <c r="I160" s="225"/>
      <c r="J160" s="40"/>
      <c r="K160" s="40"/>
      <c r="L160" s="44"/>
      <c r="M160" s="226"/>
      <c r="N160" s="227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135</v>
      </c>
      <c r="AU160" s="17" t="s">
        <v>83</v>
      </c>
    </row>
    <row r="161" s="12" customFormat="1">
      <c r="A161" s="12"/>
      <c r="B161" s="228"/>
      <c r="C161" s="229"/>
      <c r="D161" s="223" t="s">
        <v>136</v>
      </c>
      <c r="E161" s="230" t="s">
        <v>1</v>
      </c>
      <c r="F161" s="231" t="s">
        <v>618</v>
      </c>
      <c r="G161" s="229"/>
      <c r="H161" s="232">
        <v>100.27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7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38" t="s">
        <v>136</v>
      </c>
      <c r="AU161" s="238" t="s">
        <v>83</v>
      </c>
      <c r="AV161" s="12" t="s">
        <v>85</v>
      </c>
      <c r="AW161" s="12" t="s">
        <v>32</v>
      </c>
      <c r="AX161" s="12" t="s">
        <v>75</v>
      </c>
      <c r="AY161" s="238" t="s">
        <v>129</v>
      </c>
    </row>
    <row r="162" s="13" customFormat="1">
      <c r="A162" s="13"/>
      <c r="B162" s="239"/>
      <c r="C162" s="240"/>
      <c r="D162" s="223" t="s">
        <v>136</v>
      </c>
      <c r="E162" s="241" t="s">
        <v>1</v>
      </c>
      <c r="F162" s="242" t="s">
        <v>138</v>
      </c>
      <c r="G162" s="240"/>
      <c r="H162" s="243">
        <v>100.27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136</v>
      </c>
      <c r="AU162" s="249" t="s">
        <v>83</v>
      </c>
      <c r="AV162" s="13" t="s">
        <v>134</v>
      </c>
      <c r="AW162" s="13" t="s">
        <v>32</v>
      </c>
      <c r="AX162" s="13" t="s">
        <v>83</v>
      </c>
      <c r="AY162" s="249" t="s">
        <v>129</v>
      </c>
    </row>
    <row r="163" s="2" customFormat="1" ht="21.75" customHeight="1">
      <c r="A163" s="38"/>
      <c r="B163" s="39"/>
      <c r="C163" s="210" t="s">
        <v>166</v>
      </c>
      <c r="D163" s="210" t="s">
        <v>130</v>
      </c>
      <c r="E163" s="211" t="s">
        <v>195</v>
      </c>
      <c r="F163" s="212" t="s">
        <v>196</v>
      </c>
      <c r="G163" s="213" t="s">
        <v>179</v>
      </c>
      <c r="H163" s="214">
        <v>100.27</v>
      </c>
      <c r="I163" s="215"/>
      <c r="J163" s="216">
        <f>ROUND(I163*H163,2)</f>
        <v>0</v>
      </c>
      <c r="K163" s="212" t="s">
        <v>1</v>
      </c>
      <c r="L163" s="44"/>
      <c r="M163" s="217" t="s">
        <v>1</v>
      </c>
      <c r="N163" s="218" t="s">
        <v>40</v>
      </c>
      <c r="O163" s="91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1" t="s">
        <v>134</v>
      </c>
      <c r="AT163" s="221" t="s">
        <v>130</v>
      </c>
      <c r="AU163" s="221" t="s">
        <v>83</v>
      </c>
      <c r="AY163" s="17" t="s">
        <v>129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7" t="s">
        <v>83</v>
      </c>
      <c r="BK163" s="222">
        <f>ROUND(I163*H163,2)</f>
        <v>0</v>
      </c>
      <c r="BL163" s="17" t="s">
        <v>134</v>
      </c>
      <c r="BM163" s="221" t="s">
        <v>197</v>
      </c>
    </row>
    <row r="164" s="2" customFormat="1">
      <c r="A164" s="38"/>
      <c r="B164" s="39"/>
      <c r="C164" s="40"/>
      <c r="D164" s="223" t="s">
        <v>135</v>
      </c>
      <c r="E164" s="40"/>
      <c r="F164" s="224" t="s">
        <v>619</v>
      </c>
      <c r="G164" s="40"/>
      <c r="H164" s="40"/>
      <c r="I164" s="225"/>
      <c r="J164" s="40"/>
      <c r="K164" s="40"/>
      <c r="L164" s="44"/>
      <c r="M164" s="226"/>
      <c r="N164" s="227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135</v>
      </c>
      <c r="AU164" s="17" t="s">
        <v>83</v>
      </c>
    </row>
    <row r="165" s="12" customFormat="1">
      <c r="A165" s="12"/>
      <c r="B165" s="228"/>
      <c r="C165" s="229"/>
      <c r="D165" s="223" t="s">
        <v>136</v>
      </c>
      <c r="E165" s="230" t="s">
        <v>1</v>
      </c>
      <c r="F165" s="231" t="s">
        <v>618</v>
      </c>
      <c r="G165" s="229"/>
      <c r="H165" s="232">
        <v>100.27</v>
      </c>
      <c r="I165" s="233"/>
      <c r="J165" s="229"/>
      <c r="K165" s="229"/>
      <c r="L165" s="234"/>
      <c r="M165" s="235"/>
      <c r="N165" s="236"/>
      <c r="O165" s="236"/>
      <c r="P165" s="236"/>
      <c r="Q165" s="236"/>
      <c r="R165" s="236"/>
      <c r="S165" s="236"/>
      <c r="T165" s="237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38" t="s">
        <v>136</v>
      </c>
      <c r="AU165" s="238" t="s">
        <v>83</v>
      </c>
      <c r="AV165" s="12" t="s">
        <v>85</v>
      </c>
      <c r="AW165" s="12" t="s">
        <v>32</v>
      </c>
      <c r="AX165" s="12" t="s">
        <v>75</v>
      </c>
      <c r="AY165" s="238" t="s">
        <v>129</v>
      </c>
    </row>
    <row r="166" s="13" customFormat="1">
      <c r="A166" s="13"/>
      <c r="B166" s="239"/>
      <c r="C166" s="240"/>
      <c r="D166" s="223" t="s">
        <v>136</v>
      </c>
      <c r="E166" s="241" t="s">
        <v>1</v>
      </c>
      <c r="F166" s="242" t="s">
        <v>138</v>
      </c>
      <c r="G166" s="240"/>
      <c r="H166" s="243">
        <v>100.27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136</v>
      </c>
      <c r="AU166" s="249" t="s">
        <v>83</v>
      </c>
      <c r="AV166" s="13" t="s">
        <v>134</v>
      </c>
      <c r="AW166" s="13" t="s">
        <v>32</v>
      </c>
      <c r="AX166" s="13" t="s">
        <v>83</v>
      </c>
      <c r="AY166" s="249" t="s">
        <v>129</v>
      </c>
    </row>
    <row r="167" s="2" customFormat="1" ht="16.5" customHeight="1">
      <c r="A167" s="38"/>
      <c r="B167" s="39"/>
      <c r="C167" s="210" t="s">
        <v>198</v>
      </c>
      <c r="D167" s="210" t="s">
        <v>130</v>
      </c>
      <c r="E167" s="211" t="s">
        <v>199</v>
      </c>
      <c r="F167" s="212" t="s">
        <v>200</v>
      </c>
      <c r="G167" s="213" t="s">
        <v>146</v>
      </c>
      <c r="H167" s="214">
        <v>181.505</v>
      </c>
      <c r="I167" s="215"/>
      <c r="J167" s="216">
        <f>ROUND(I167*H167,2)</f>
        <v>0</v>
      </c>
      <c r="K167" s="212" t="s">
        <v>1</v>
      </c>
      <c r="L167" s="44"/>
      <c r="M167" s="217" t="s">
        <v>1</v>
      </c>
      <c r="N167" s="218" t="s">
        <v>40</v>
      </c>
      <c r="O167" s="91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1" t="s">
        <v>134</v>
      </c>
      <c r="AT167" s="221" t="s">
        <v>130</v>
      </c>
      <c r="AU167" s="221" t="s">
        <v>83</v>
      </c>
      <c r="AY167" s="17" t="s">
        <v>129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7" t="s">
        <v>83</v>
      </c>
      <c r="BK167" s="222">
        <f>ROUND(I167*H167,2)</f>
        <v>0</v>
      </c>
      <c r="BL167" s="17" t="s">
        <v>134</v>
      </c>
      <c r="BM167" s="221" t="s">
        <v>201</v>
      </c>
    </row>
    <row r="168" s="2" customFormat="1">
      <c r="A168" s="38"/>
      <c r="B168" s="39"/>
      <c r="C168" s="40"/>
      <c r="D168" s="223" t="s">
        <v>135</v>
      </c>
      <c r="E168" s="40"/>
      <c r="F168" s="224" t="s">
        <v>620</v>
      </c>
      <c r="G168" s="40"/>
      <c r="H168" s="40"/>
      <c r="I168" s="225"/>
      <c r="J168" s="40"/>
      <c r="K168" s="40"/>
      <c r="L168" s="44"/>
      <c r="M168" s="226"/>
      <c r="N168" s="227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135</v>
      </c>
      <c r="AU168" s="17" t="s">
        <v>83</v>
      </c>
    </row>
    <row r="169" s="14" customFormat="1">
      <c r="A169" s="14"/>
      <c r="B169" s="250"/>
      <c r="C169" s="251"/>
      <c r="D169" s="223" t="s">
        <v>136</v>
      </c>
      <c r="E169" s="252" t="s">
        <v>1</v>
      </c>
      <c r="F169" s="253" t="s">
        <v>607</v>
      </c>
      <c r="G169" s="251"/>
      <c r="H169" s="252" t="s">
        <v>1</v>
      </c>
      <c r="I169" s="254"/>
      <c r="J169" s="251"/>
      <c r="K169" s="251"/>
      <c r="L169" s="255"/>
      <c r="M169" s="256"/>
      <c r="N169" s="257"/>
      <c r="O169" s="257"/>
      <c r="P169" s="257"/>
      <c r="Q169" s="257"/>
      <c r="R169" s="257"/>
      <c r="S169" s="257"/>
      <c r="T169" s="25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9" t="s">
        <v>136</v>
      </c>
      <c r="AU169" s="259" t="s">
        <v>83</v>
      </c>
      <c r="AV169" s="14" t="s">
        <v>83</v>
      </c>
      <c r="AW169" s="14" t="s">
        <v>32</v>
      </c>
      <c r="AX169" s="14" t="s">
        <v>75</v>
      </c>
      <c r="AY169" s="259" t="s">
        <v>129</v>
      </c>
    </row>
    <row r="170" s="12" customFormat="1">
      <c r="A170" s="12"/>
      <c r="B170" s="228"/>
      <c r="C170" s="229"/>
      <c r="D170" s="223" t="s">
        <v>136</v>
      </c>
      <c r="E170" s="230" t="s">
        <v>1</v>
      </c>
      <c r="F170" s="231" t="s">
        <v>621</v>
      </c>
      <c r="G170" s="229"/>
      <c r="H170" s="232">
        <v>297.47000000000003</v>
      </c>
      <c r="I170" s="233"/>
      <c r="J170" s="229"/>
      <c r="K170" s="229"/>
      <c r="L170" s="234"/>
      <c r="M170" s="235"/>
      <c r="N170" s="236"/>
      <c r="O170" s="236"/>
      <c r="P170" s="236"/>
      <c r="Q170" s="236"/>
      <c r="R170" s="236"/>
      <c r="S170" s="236"/>
      <c r="T170" s="237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38" t="s">
        <v>136</v>
      </c>
      <c r="AU170" s="238" t="s">
        <v>83</v>
      </c>
      <c r="AV170" s="12" t="s">
        <v>85</v>
      </c>
      <c r="AW170" s="12" t="s">
        <v>32</v>
      </c>
      <c r="AX170" s="12" t="s">
        <v>75</v>
      </c>
      <c r="AY170" s="238" t="s">
        <v>129</v>
      </c>
    </row>
    <row r="171" s="12" customFormat="1">
      <c r="A171" s="12"/>
      <c r="B171" s="228"/>
      <c r="C171" s="229"/>
      <c r="D171" s="223" t="s">
        <v>136</v>
      </c>
      <c r="E171" s="230" t="s">
        <v>1</v>
      </c>
      <c r="F171" s="231" t="s">
        <v>622</v>
      </c>
      <c r="G171" s="229"/>
      <c r="H171" s="232">
        <v>-115.965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38" t="s">
        <v>136</v>
      </c>
      <c r="AU171" s="238" t="s">
        <v>83</v>
      </c>
      <c r="AV171" s="12" t="s">
        <v>85</v>
      </c>
      <c r="AW171" s="12" t="s">
        <v>32</v>
      </c>
      <c r="AX171" s="12" t="s">
        <v>75</v>
      </c>
      <c r="AY171" s="238" t="s">
        <v>129</v>
      </c>
    </row>
    <row r="172" s="13" customFormat="1">
      <c r="A172" s="13"/>
      <c r="B172" s="239"/>
      <c r="C172" s="240"/>
      <c r="D172" s="223" t="s">
        <v>136</v>
      </c>
      <c r="E172" s="241" t="s">
        <v>1</v>
      </c>
      <c r="F172" s="242" t="s">
        <v>138</v>
      </c>
      <c r="G172" s="240"/>
      <c r="H172" s="243">
        <v>181.50500000000002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136</v>
      </c>
      <c r="AU172" s="249" t="s">
        <v>83</v>
      </c>
      <c r="AV172" s="13" t="s">
        <v>134</v>
      </c>
      <c r="AW172" s="13" t="s">
        <v>32</v>
      </c>
      <c r="AX172" s="13" t="s">
        <v>83</v>
      </c>
      <c r="AY172" s="249" t="s">
        <v>129</v>
      </c>
    </row>
    <row r="173" s="2" customFormat="1" ht="16.5" customHeight="1">
      <c r="A173" s="38"/>
      <c r="B173" s="39"/>
      <c r="C173" s="210" t="s">
        <v>173</v>
      </c>
      <c r="D173" s="210" t="s">
        <v>130</v>
      </c>
      <c r="E173" s="211" t="s">
        <v>623</v>
      </c>
      <c r="F173" s="212" t="s">
        <v>624</v>
      </c>
      <c r="G173" s="213" t="s">
        <v>146</v>
      </c>
      <c r="H173" s="214">
        <v>3.0640000000000001</v>
      </c>
      <c r="I173" s="215"/>
      <c r="J173" s="216">
        <f>ROUND(I173*H173,2)</f>
        <v>0</v>
      </c>
      <c r="K173" s="212" t="s">
        <v>1</v>
      </c>
      <c r="L173" s="44"/>
      <c r="M173" s="217" t="s">
        <v>1</v>
      </c>
      <c r="N173" s="218" t="s">
        <v>40</v>
      </c>
      <c r="O173" s="91"/>
      <c r="P173" s="219">
        <f>O173*H173</f>
        <v>0</v>
      </c>
      <c r="Q173" s="219">
        <v>0</v>
      </c>
      <c r="R173" s="219">
        <f>Q173*H173</f>
        <v>0</v>
      </c>
      <c r="S173" s="219">
        <v>0</v>
      </c>
      <c r="T173" s="22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1" t="s">
        <v>134</v>
      </c>
      <c r="AT173" s="221" t="s">
        <v>130</v>
      </c>
      <c r="AU173" s="221" t="s">
        <v>83</v>
      </c>
      <c r="AY173" s="17" t="s">
        <v>129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7" t="s">
        <v>83</v>
      </c>
      <c r="BK173" s="222">
        <f>ROUND(I173*H173,2)</f>
        <v>0</v>
      </c>
      <c r="BL173" s="17" t="s">
        <v>134</v>
      </c>
      <c r="BM173" s="221" t="s">
        <v>210</v>
      </c>
    </row>
    <row r="174" s="2" customFormat="1">
      <c r="A174" s="38"/>
      <c r="B174" s="39"/>
      <c r="C174" s="40"/>
      <c r="D174" s="223" t="s">
        <v>135</v>
      </c>
      <c r="E174" s="40"/>
      <c r="F174" s="224" t="s">
        <v>625</v>
      </c>
      <c r="G174" s="40"/>
      <c r="H174" s="40"/>
      <c r="I174" s="225"/>
      <c r="J174" s="40"/>
      <c r="K174" s="40"/>
      <c r="L174" s="44"/>
      <c r="M174" s="226"/>
      <c r="N174" s="227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135</v>
      </c>
      <c r="AU174" s="17" t="s">
        <v>83</v>
      </c>
    </row>
    <row r="175" s="12" customFormat="1">
      <c r="A175" s="12"/>
      <c r="B175" s="228"/>
      <c r="C175" s="229"/>
      <c r="D175" s="223" t="s">
        <v>136</v>
      </c>
      <c r="E175" s="230" t="s">
        <v>1</v>
      </c>
      <c r="F175" s="231" t="s">
        <v>626</v>
      </c>
      <c r="G175" s="229"/>
      <c r="H175" s="232">
        <v>3.0640000000000001</v>
      </c>
      <c r="I175" s="233"/>
      <c r="J175" s="229"/>
      <c r="K175" s="229"/>
      <c r="L175" s="234"/>
      <c r="M175" s="235"/>
      <c r="N175" s="236"/>
      <c r="O175" s="236"/>
      <c r="P175" s="236"/>
      <c r="Q175" s="236"/>
      <c r="R175" s="236"/>
      <c r="S175" s="236"/>
      <c r="T175" s="237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38" t="s">
        <v>136</v>
      </c>
      <c r="AU175" s="238" t="s">
        <v>83</v>
      </c>
      <c r="AV175" s="12" t="s">
        <v>85</v>
      </c>
      <c r="AW175" s="12" t="s">
        <v>32</v>
      </c>
      <c r="AX175" s="12" t="s">
        <v>75</v>
      </c>
      <c r="AY175" s="238" t="s">
        <v>129</v>
      </c>
    </row>
    <row r="176" s="13" customFormat="1">
      <c r="A176" s="13"/>
      <c r="B176" s="239"/>
      <c r="C176" s="240"/>
      <c r="D176" s="223" t="s">
        <v>136</v>
      </c>
      <c r="E176" s="241" t="s">
        <v>1</v>
      </c>
      <c r="F176" s="242" t="s">
        <v>138</v>
      </c>
      <c r="G176" s="240"/>
      <c r="H176" s="243">
        <v>3.0640000000000001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136</v>
      </c>
      <c r="AU176" s="249" t="s">
        <v>83</v>
      </c>
      <c r="AV176" s="13" t="s">
        <v>134</v>
      </c>
      <c r="AW176" s="13" t="s">
        <v>32</v>
      </c>
      <c r="AX176" s="13" t="s">
        <v>83</v>
      </c>
      <c r="AY176" s="249" t="s">
        <v>129</v>
      </c>
    </row>
    <row r="177" s="2" customFormat="1" ht="21.75" customHeight="1">
      <c r="A177" s="38"/>
      <c r="B177" s="39"/>
      <c r="C177" s="210" t="s">
        <v>216</v>
      </c>
      <c r="D177" s="210" t="s">
        <v>130</v>
      </c>
      <c r="E177" s="211" t="s">
        <v>208</v>
      </c>
      <c r="F177" s="212" t="s">
        <v>209</v>
      </c>
      <c r="G177" s="213" t="s">
        <v>146</v>
      </c>
      <c r="H177" s="214">
        <v>334.745</v>
      </c>
      <c r="I177" s="215"/>
      <c r="J177" s="216">
        <f>ROUND(I177*H177,2)</f>
        <v>0</v>
      </c>
      <c r="K177" s="212" t="s">
        <v>1</v>
      </c>
      <c r="L177" s="44"/>
      <c r="M177" s="217" t="s">
        <v>1</v>
      </c>
      <c r="N177" s="218" t="s">
        <v>40</v>
      </c>
      <c r="O177" s="91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1" t="s">
        <v>134</v>
      </c>
      <c r="AT177" s="221" t="s">
        <v>130</v>
      </c>
      <c r="AU177" s="221" t="s">
        <v>83</v>
      </c>
      <c r="AY177" s="17" t="s">
        <v>129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7" t="s">
        <v>83</v>
      </c>
      <c r="BK177" s="222">
        <f>ROUND(I177*H177,2)</f>
        <v>0</v>
      </c>
      <c r="BL177" s="17" t="s">
        <v>134</v>
      </c>
      <c r="BM177" s="221" t="s">
        <v>219</v>
      </c>
    </row>
    <row r="178" s="2" customFormat="1">
      <c r="A178" s="38"/>
      <c r="B178" s="39"/>
      <c r="C178" s="40"/>
      <c r="D178" s="223" t="s">
        <v>135</v>
      </c>
      <c r="E178" s="40"/>
      <c r="F178" s="224" t="s">
        <v>209</v>
      </c>
      <c r="G178" s="40"/>
      <c r="H178" s="40"/>
      <c r="I178" s="225"/>
      <c r="J178" s="40"/>
      <c r="K178" s="40"/>
      <c r="L178" s="44"/>
      <c r="M178" s="226"/>
      <c r="N178" s="227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135</v>
      </c>
      <c r="AU178" s="17" t="s">
        <v>83</v>
      </c>
    </row>
    <row r="179" s="14" customFormat="1">
      <c r="A179" s="14"/>
      <c r="B179" s="250"/>
      <c r="C179" s="251"/>
      <c r="D179" s="223" t="s">
        <v>136</v>
      </c>
      <c r="E179" s="252" t="s">
        <v>1</v>
      </c>
      <c r="F179" s="253" t="s">
        <v>607</v>
      </c>
      <c r="G179" s="251"/>
      <c r="H179" s="252" t="s">
        <v>1</v>
      </c>
      <c r="I179" s="254"/>
      <c r="J179" s="251"/>
      <c r="K179" s="251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136</v>
      </c>
      <c r="AU179" s="259" t="s">
        <v>83</v>
      </c>
      <c r="AV179" s="14" t="s">
        <v>83</v>
      </c>
      <c r="AW179" s="14" t="s">
        <v>32</v>
      </c>
      <c r="AX179" s="14" t="s">
        <v>75</v>
      </c>
      <c r="AY179" s="259" t="s">
        <v>129</v>
      </c>
    </row>
    <row r="180" s="12" customFormat="1">
      <c r="A180" s="12"/>
      <c r="B180" s="228"/>
      <c r="C180" s="229"/>
      <c r="D180" s="223" t="s">
        <v>136</v>
      </c>
      <c r="E180" s="230" t="s">
        <v>1</v>
      </c>
      <c r="F180" s="231" t="s">
        <v>627</v>
      </c>
      <c r="G180" s="229"/>
      <c r="H180" s="232">
        <v>52.155000000000001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38" t="s">
        <v>136</v>
      </c>
      <c r="AU180" s="238" t="s">
        <v>83</v>
      </c>
      <c r="AV180" s="12" t="s">
        <v>85</v>
      </c>
      <c r="AW180" s="12" t="s">
        <v>32</v>
      </c>
      <c r="AX180" s="12" t="s">
        <v>75</v>
      </c>
      <c r="AY180" s="238" t="s">
        <v>129</v>
      </c>
    </row>
    <row r="181" s="12" customFormat="1">
      <c r="A181" s="12"/>
      <c r="B181" s="228"/>
      <c r="C181" s="229"/>
      <c r="D181" s="223" t="s">
        <v>136</v>
      </c>
      <c r="E181" s="230" t="s">
        <v>1</v>
      </c>
      <c r="F181" s="231" t="s">
        <v>628</v>
      </c>
      <c r="G181" s="229"/>
      <c r="H181" s="232">
        <v>282.58999999999997</v>
      </c>
      <c r="I181" s="233"/>
      <c r="J181" s="229"/>
      <c r="K181" s="229"/>
      <c r="L181" s="234"/>
      <c r="M181" s="235"/>
      <c r="N181" s="236"/>
      <c r="O181" s="236"/>
      <c r="P181" s="236"/>
      <c r="Q181" s="236"/>
      <c r="R181" s="236"/>
      <c r="S181" s="236"/>
      <c r="T181" s="237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38" t="s">
        <v>136</v>
      </c>
      <c r="AU181" s="238" t="s">
        <v>83</v>
      </c>
      <c r="AV181" s="12" t="s">
        <v>85</v>
      </c>
      <c r="AW181" s="12" t="s">
        <v>32</v>
      </c>
      <c r="AX181" s="12" t="s">
        <v>75</v>
      </c>
      <c r="AY181" s="238" t="s">
        <v>129</v>
      </c>
    </row>
    <row r="182" s="13" customFormat="1">
      <c r="A182" s="13"/>
      <c r="B182" s="239"/>
      <c r="C182" s="240"/>
      <c r="D182" s="223" t="s">
        <v>136</v>
      </c>
      <c r="E182" s="241" t="s">
        <v>1</v>
      </c>
      <c r="F182" s="242" t="s">
        <v>138</v>
      </c>
      <c r="G182" s="240"/>
      <c r="H182" s="243">
        <v>334.745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136</v>
      </c>
      <c r="AU182" s="249" t="s">
        <v>83</v>
      </c>
      <c r="AV182" s="13" t="s">
        <v>134</v>
      </c>
      <c r="AW182" s="13" t="s">
        <v>32</v>
      </c>
      <c r="AX182" s="13" t="s">
        <v>83</v>
      </c>
      <c r="AY182" s="249" t="s">
        <v>129</v>
      </c>
    </row>
    <row r="183" s="2" customFormat="1" ht="21.75" customHeight="1">
      <c r="A183" s="38"/>
      <c r="B183" s="39"/>
      <c r="C183" s="210" t="s">
        <v>180</v>
      </c>
      <c r="D183" s="210" t="s">
        <v>130</v>
      </c>
      <c r="E183" s="211" t="s">
        <v>217</v>
      </c>
      <c r="F183" s="212" t="s">
        <v>218</v>
      </c>
      <c r="G183" s="213" t="s">
        <v>146</v>
      </c>
      <c r="H183" s="214">
        <v>282.58999999999997</v>
      </c>
      <c r="I183" s="215"/>
      <c r="J183" s="216">
        <f>ROUND(I183*H183,2)</f>
        <v>0</v>
      </c>
      <c r="K183" s="212" t="s">
        <v>1</v>
      </c>
      <c r="L183" s="44"/>
      <c r="M183" s="217" t="s">
        <v>1</v>
      </c>
      <c r="N183" s="218" t="s">
        <v>40</v>
      </c>
      <c r="O183" s="91"/>
      <c r="P183" s="219">
        <f>O183*H183</f>
        <v>0</v>
      </c>
      <c r="Q183" s="219">
        <v>0</v>
      </c>
      <c r="R183" s="219">
        <f>Q183*H183</f>
        <v>0</v>
      </c>
      <c r="S183" s="219">
        <v>0</v>
      </c>
      <c r="T183" s="22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1" t="s">
        <v>134</v>
      </c>
      <c r="AT183" s="221" t="s">
        <v>130</v>
      </c>
      <c r="AU183" s="221" t="s">
        <v>83</v>
      </c>
      <c r="AY183" s="17" t="s">
        <v>129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7" t="s">
        <v>83</v>
      </c>
      <c r="BK183" s="222">
        <f>ROUND(I183*H183,2)</f>
        <v>0</v>
      </c>
      <c r="BL183" s="17" t="s">
        <v>134</v>
      </c>
      <c r="BM183" s="221" t="s">
        <v>225</v>
      </c>
    </row>
    <row r="184" s="2" customFormat="1">
      <c r="A184" s="38"/>
      <c r="B184" s="39"/>
      <c r="C184" s="40"/>
      <c r="D184" s="223" t="s">
        <v>135</v>
      </c>
      <c r="E184" s="40"/>
      <c r="F184" s="224" t="s">
        <v>218</v>
      </c>
      <c r="G184" s="40"/>
      <c r="H184" s="40"/>
      <c r="I184" s="225"/>
      <c r="J184" s="40"/>
      <c r="K184" s="40"/>
      <c r="L184" s="44"/>
      <c r="M184" s="226"/>
      <c r="N184" s="227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135</v>
      </c>
      <c r="AU184" s="17" t="s">
        <v>83</v>
      </c>
    </row>
    <row r="185" s="14" customFormat="1">
      <c r="A185" s="14"/>
      <c r="B185" s="250"/>
      <c r="C185" s="251"/>
      <c r="D185" s="223" t="s">
        <v>136</v>
      </c>
      <c r="E185" s="252" t="s">
        <v>1</v>
      </c>
      <c r="F185" s="253" t="s">
        <v>607</v>
      </c>
      <c r="G185" s="251"/>
      <c r="H185" s="252" t="s">
        <v>1</v>
      </c>
      <c r="I185" s="254"/>
      <c r="J185" s="251"/>
      <c r="K185" s="251"/>
      <c r="L185" s="255"/>
      <c r="M185" s="256"/>
      <c r="N185" s="257"/>
      <c r="O185" s="257"/>
      <c r="P185" s="257"/>
      <c r="Q185" s="257"/>
      <c r="R185" s="257"/>
      <c r="S185" s="257"/>
      <c r="T185" s="25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9" t="s">
        <v>136</v>
      </c>
      <c r="AU185" s="259" t="s">
        <v>83</v>
      </c>
      <c r="AV185" s="14" t="s">
        <v>83</v>
      </c>
      <c r="AW185" s="14" t="s">
        <v>32</v>
      </c>
      <c r="AX185" s="14" t="s">
        <v>75</v>
      </c>
      <c r="AY185" s="259" t="s">
        <v>129</v>
      </c>
    </row>
    <row r="186" s="12" customFormat="1">
      <c r="A186" s="12"/>
      <c r="B186" s="228"/>
      <c r="C186" s="229"/>
      <c r="D186" s="223" t="s">
        <v>136</v>
      </c>
      <c r="E186" s="230" t="s">
        <v>1</v>
      </c>
      <c r="F186" s="231" t="s">
        <v>629</v>
      </c>
      <c r="G186" s="229"/>
      <c r="H186" s="232">
        <v>282.58999999999997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38" t="s">
        <v>136</v>
      </c>
      <c r="AU186" s="238" t="s">
        <v>83</v>
      </c>
      <c r="AV186" s="12" t="s">
        <v>85</v>
      </c>
      <c r="AW186" s="12" t="s">
        <v>32</v>
      </c>
      <c r="AX186" s="12" t="s">
        <v>75</v>
      </c>
      <c r="AY186" s="238" t="s">
        <v>129</v>
      </c>
    </row>
    <row r="187" s="13" customFormat="1">
      <c r="A187" s="13"/>
      <c r="B187" s="239"/>
      <c r="C187" s="240"/>
      <c r="D187" s="223" t="s">
        <v>136</v>
      </c>
      <c r="E187" s="241" t="s">
        <v>1</v>
      </c>
      <c r="F187" s="242" t="s">
        <v>138</v>
      </c>
      <c r="G187" s="240"/>
      <c r="H187" s="243">
        <v>282.58999999999997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136</v>
      </c>
      <c r="AU187" s="249" t="s">
        <v>83</v>
      </c>
      <c r="AV187" s="13" t="s">
        <v>134</v>
      </c>
      <c r="AW187" s="13" t="s">
        <v>32</v>
      </c>
      <c r="AX187" s="13" t="s">
        <v>83</v>
      </c>
      <c r="AY187" s="249" t="s">
        <v>129</v>
      </c>
    </row>
    <row r="188" s="2" customFormat="1" ht="16.5" customHeight="1">
      <c r="A188" s="38"/>
      <c r="B188" s="39"/>
      <c r="C188" s="210" t="s">
        <v>8</v>
      </c>
      <c r="D188" s="210" t="s">
        <v>130</v>
      </c>
      <c r="E188" s="211" t="s">
        <v>223</v>
      </c>
      <c r="F188" s="212" t="s">
        <v>224</v>
      </c>
      <c r="G188" s="213" t="s">
        <v>146</v>
      </c>
      <c r="H188" s="214">
        <v>282.58999999999997</v>
      </c>
      <c r="I188" s="215"/>
      <c r="J188" s="216">
        <f>ROUND(I188*H188,2)</f>
        <v>0</v>
      </c>
      <c r="K188" s="212" t="s">
        <v>1</v>
      </c>
      <c r="L188" s="44"/>
      <c r="M188" s="217" t="s">
        <v>1</v>
      </c>
      <c r="N188" s="218" t="s">
        <v>40</v>
      </c>
      <c r="O188" s="91"/>
      <c r="P188" s="219">
        <f>O188*H188</f>
        <v>0</v>
      </c>
      <c r="Q188" s="219">
        <v>0</v>
      </c>
      <c r="R188" s="219">
        <f>Q188*H188</f>
        <v>0</v>
      </c>
      <c r="S188" s="219">
        <v>0</v>
      </c>
      <c r="T188" s="22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1" t="s">
        <v>134</v>
      </c>
      <c r="AT188" s="221" t="s">
        <v>130</v>
      </c>
      <c r="AU188" s="221" t="s">
        <v>83</v>
      </c>
      <c r="AY188" s="17" t="s">
        <v>129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7" t="s">
        <v>83</v>
      </c>
      <c r="BK188" s="222">
        <f>ROUND(I188*H188,2)</f>
        <v>0</v>
      </c>
      <c r="BL188" s="17" t="s">
        <v>134</v>
      </c>
      <c r="BM188" s="221" t="s">
        <v>229</v>
      </c>
    </row>
    <row r="189" s="2" customFormat="1">
      <c r="A189" s="38"/>
      <c r="B189" s="39"/>
      <c r="C189" s="40"/>
      <c r="D189" s="223" t="s">
        <v>135</v>
      </c>
      <c r="E189" s="40"/>
      <c r="F189" s="224" t="s">
        <v>224</v>
      </c>
      <c r="G189" s="40"/>
      <c r="H189" s="40"/>
      <c r="I189" s="225"/>
      <c r="J189" s="40"/>
      <c r="K189" s="40"/>
      <c r="L189" s="44"/>
      <c r="M189" s="226"/>
      <c r="N189" s="227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135</v>
      </c>
      <c r="AU189" s="17" t="s">
        <v>83</v>
      </c>
    </row>
    <row r="190" s="12" customFormat="1">
      <c r="A190" s="12"/>
      <c r="B190" s="228"/>
      <c r="C190" s="229"/>
      <c r="D190" s="223" t="s">
        <v>136</v>
      </c>
      <c r="E190" s="230" t="s">
        <v>1</v>
      </c>
      <c r="F190" s="231" t="s">
        <v>630</v>
      </c>
      <c r="G190" s="229"/>
      <c r="H190" s="232">
        <v>282.58999999999997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38" t="s">
        <v>136</v>
      </c>
      <c r="AU190" s="238" t="s">
        <v>83</v>
      </c>
      <c r="AV190" s="12" t="s">
        <v>85</v>
      </c>
      <c r="AW190" s="12" t="s">
        <v>32</v>
      </c>
      <c r="AX190" s="12" t="s">
        <v>75</v>
      </c>
      <c r="AY190" s="238" t="s">
        <v>129</v>
      </c>
    </row>
    <row r="191" s="13" customFormat="1">
      <c r="A191" s="13"/>
      <c r="B191" s="239"/>
      <c r="C191" s="240"/>
      <c r="D191" s="223" t="s">
        <v>136</v>
      </c>
      <c r="E191" s="241" t="s">
        <v>1</v>
      </c>
      <c r="F191" s="242" t="s">
        <v>138</v>
      </c>
      <c r="G191" s="240"/>
      <c r="H191" s="243">
        <v>282.58999999999997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136</v>
      </c>
      <c r="AU191" s="249" t="s">
        <v>83</v>
      </c>
      <c r="AV191" s="13" t="s">
        <v>134</v>
      </c>
      <c r="AW191" s="13" t="s">
        <v>32</v>
      </c>
      <c r="AX191" s="13" t="s">
        <v>83</v>
      </c>
      <c r="AY191" s="249" t="s">
        <v>129</v>
      </c>
    </row>
    <row r="192" s="2" customFormat="1" ht="21.75" customHeight="1">
      <c r="A192" s="38"/>
      <c r="B192" s="39"/>
      <c r="C192" s="210" t="s">
        <v>186</v>
      </c>
      <c r="D192" s="210" t="s">
        <v>130</v>
      </c>
      <c r="E192" s="211" t="s">
        <v>228</v>
      </c>
      <c r="F192" s="212" t="s">
        <v>209</v>
      </c>
      <c r="G192" s="213" t="s">
        <v>146</v>
      </c>
      <c r="H192" s="214">
        <v>285.02999999999997</v>
      </c>
      <c r="I192" s="215"/>
      <c r="J192" s="216">
        <f>ROUND(I192*H192,2)</f>
        <v>0</v>
      </c>
      <c r="K192" s="212" t="s">
        <v>1</v>
      </c>
      <c r="L192" s="44"/>
      <c r="M192" s="217" t="s">
        <v>1</v>
      </c>
      <c r="N192" s="218" t="s">
        <v>40</v>
      </c>
      <c r="O192" s="91"/>
      <c r="P192" s="219">
        <f>O192*H192</f>
        <v>0</v>
      </c>
      <c r="Q192" s="219">
        <v>0</v>
      </c>
      <c r="R192" s="219">
        <f>Q192*H192</f>
        <v>0</v>
      </c>
      <c r="S192" s="219">
        <v>0</v>
      </c>
      <c r="T192" s="22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1" t="s">
        <v>134</v>
      </c>
      <c r="AT192" s="221" t="s">
        <v>130</v>
      </c>
      <c r="AU192" s="221" t="s">
        <v>83</v>
      </c>
      <c r="AY192" s="17" t="s">
        <v>129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7" t="s">
        <v>83</v>
      </c>
      <c r="BK192" s="222">
        <f>ROUND(I192*H192,2)</f>
        <v>0</v>
      </c>
      <c r="BL192" s="17" t="s">
        <v>134</v>
      </c>
      <c r="BM192" s="221" t="s">
        <v>235</v>
      </c>
    </row>
    <row r="193" s="2" customFormat="1">
      <c r="A193" s="38"/>
      <c r="B193" s="39"/>
      <c r="C193" s="40"/>
      <c r="D193" s="223" t="s">
        <v>135</v>
      </c>
      <c r="E193" s="40"/>
      <c r="F193" s="224" t="s">
        <v>631</v>
      </c>
      <c r="G193" s="40"/>
      <c r="H193" s="40"/>
      <c r="I193" s="225"/>
      <c r="J193" s="40"/>
      <c r="K193" s="40"/>
      <c r="L193" s="44"/>
      <c r="M193" s="226"/>
      <c r="N193" s="227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135</v>
      </c>
      <c r="AU193" s="17" t="s">
        <v>83</v>
      </c>
    </row>
    <row r="194" s="12" customFormat="1">
      <c r="A194" s="12"/>
      <c r="B194" s="228"/>
      <c r="C194" s="229"/>
      <c r="D194" s="223" t="s">
        <v>136</v>
      </c>
      <c r="E194" s="230" t="s">
        <v>1</v>
      </c>
      <c r="F194" s="231" t="s">
        <v>632</v>
      </c>
      <c r="G194" s="229"/>
      <c r="H194" s="232">
        <v>285.02999999999997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38" t="s">
        <v>136</v>
      </c>
      <c r="AU194" s="238" t="s">
        <v>83</v>
      </c>
      <c r="AV194" s="12" t="s">
        <v>85</v>
      </c>
      <c r="AW194" s="12" t="s">
        <v>32</v>
      </c>
      <c r="AX194" s="12" t="s">
        <v>75</v>
      </c>
      <c r="AY194" s="238" t="s">
        <v>129</v>
      </c>
    </row>
    <row r="195" s="13" customFormat="1">
      <c r="A195" s="13"/>
      <c r="B195" s="239"/>
      <c r="C195" s="240"/>
      <c r="D195" s="223" t="s">
        <v>136</v>
      </c>
      <c r="E195" s="241" t="s">
        <v>1</v>
      </c>
      <c r="F195" s="242" t="s">
        <v>138</v>
      </c>
      <c r="G195" s="240"/>
      <c r="H195" s="243">
        <v>285.02999999999997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136</v>
      </c>
      <c r="AU195" s="249" t="s">
        <v>83</v>
      </c>
      <c r="AV195" s="13" t="s">
        <v>134</v>
      </c>
      <c r="AW195" s="13" t="s">
        <v>32</v>
      </c>
      <c r="AX195" s="13" t="s">
        <v>83</v>
      </c>
      <c r="AY195" s="249" t="s">
        <v>129</v>
      </c>
    </row>
    <row r="196" s="2" customFormat="1" ht="21.75" customHeight="1">
      <c r="A196" s="38"/>
      <c r="B196" s="39"/>
      <c r="C196" s="210" t="s">
        <v>238</v>
      </c>
      <c r="D196" s="210" t="s">
        <v>130</v>
      </c>
      <c r="E196" s="211" t="s">
        <v>233</v>
      </c>
      <c r="F196" s="212" t="s">
        <v>234</v>
      </c>
      <c r="G196" s="213" t="s">
        <v>146</v>
      </c>
      <c r="H196" s="214">
        <v>3990.4200000000001</v>
      </c>
      <c r="I196" s="215"/>
      <c r="J196" s="216">
        <f>ROUND(I196*H196,2)</f>
        <v>0</v>
      </c>
      <c r="K196" s="212" t="s">
        <v>1</v>
      </c>
      <c r="L196" s="44"/>
      <c r="M196" s="217" t="s">
        <v>1</v>
      </c>
      <c r="N196" s="218" t="s">
        <v>40</v>
      </c>
      <c r="O196" s="91"/>
      <c r="P196" s="219">
        <f>O196*H196</f>
        <v>0</v>
      </c>
      <c r="Q196" s="219">
        <v>0</v>
      </c>
      <c r="R196" s="219">
        <f>Q196*H196</f>
        <v>0</v>
      </c>
      <c r="S196" s="219">
        <v>0</v>
      </c>
      <c r="T196" s="22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1" t="s">
        <v>134</v>
      </c>
      <c r="AT196" s="221" t="s">
        <v>130</v>
      </c>
      <c r="AU196" s="221" t="s">
        <v>83</v>
      </c>
      <c r="AY196" s="17" t="s">
        <v>129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7" t="s">
        <v>83</v>
      </c>
      <c r="BK196" s="222">
        <f>ROUND(I196*H196,2)</f>
        <v>0</v>
      </c>
      <c r="BL196" s="17" t="s">
        <v>134</v>
      </c>
      <c r="BM196" s="221" t="s">
        <v>242</v>
      </c>
    </row>
    <row r="197" s="2" customFormat="1">
      <c r="A197" s="38"/>
      <c r="B197" s="39"/>
      <c r="C197" s="40"/>
      <c r="D197" s="223" t="s">
        <v>135</v>
      </c>
      <c r="E197" s="40"/>
      <c r="F197" s="224" t="s">
        <v>234</v>
      </c>
      <c r="G197" s="40"/>
      <c r="H197" s="40"/>
      <c r="I197" s="225"/>
      <c r="J197" s="40"/>
      <c r="K197" s="40"/>
      <c r="L197" s="44"/>
      <c r="M197" s="226"/>
      <c r="N197" s="227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135</v>
      </c>
      <c r="AU197" s="17" t="s">
        <v>83</v>
      </c>
    </row>
    <row r="198" s="12" customFormat="1">
      <c r="A198" s="12"/>
      <c r="B198" s="228"/>
      <c r="C198" s="229"/>
      <c r="D198" s="223" t="s">
        <v>136</v>
      </c>
      <c r="E198" s="230" t="s">
        <v>1</v>
      </c>
      <c r="F198" s="231" t="s">
        <v>633</v>
      </c>
      <c r="G198" s="229"/>
      <c r="H198" s="232">
        <v>3990.4200000000001</v>
      </c>
      <c r="I198" s="233"/>
      <c r="J198" s="229"/>
      <c r="K198" s="229"/>
      <c r="L198" s="234"/>
      <c r="M198" s="235"/>
      <c r="N198" s="236"/>
      <c r="O198" s="236"/>
      <c r="P198" s="236"/>
      <c r="Q198" s="236"/>
      <c r="R198" s="236"/>
      <c r="S198" s="236"/>
      <c r="T198" s="237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38" t="s">
        <v>136</v>
      </c>
      <c r="AU198" s="238" t="s">
        <v>83</v>
      </c>
      <c r="AV198" s="12" t="s">
        <v>85</v>
      </c>
      <c r="AW198" s="12" t="s">
        <v>32</v>
      </c>
      <c r="AX198" s="12" t="s">
        <v>75</v>
      </c>
      <c r="AY198" s="238" t="s">
        <v>129</v>
      </c>
    </row>
    <row r="199" s="13" customFormat="1">
      <c r="A199" s="13"/>
      <c r="B199" s="239"/>
      <c r="C199" s="240"/>
      <c r="D199" s="223" t="s">
        <v>136</v>
      </c>
      <c r="E199" s="241" t="s">
        <v>1</v>
      </c>
      <c r="F199" s="242" t="s">
        <v>138</v>
      </c>
      <c r="G199" s="240"/>
      <c r="H199" s="243">
        <v>3990.4200000000001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9" t="s">
        <v>136</v>
      </c>
      <c r="AU199" s="249" t="s">
        <v>83</v>
      </c>
      <c r="AV199" s="13" t="s">
        <v>134</v>
      </c>
      <c r="AW199" s="13" t="s">
        <v>32</v>
      </c>
      <c r="AX199" s="13" t="s">
        <v>83</v>
      </c>
      <c r="AY199" s="249" t="s">
        <v>129</v>
      </c>
    </row>
    <row r="200" s="2" customFormat="1" ht="16.5" customHeight="1">
      <c r="A200" s="38"/>
      <c r="B200" s="39"/>
      <c r="C200" s="210" t="s">
        <v>191</v>
      </c>
      <c r="D200" s="210" t="s">
        <v>130</v>
      </c>
      <c r="E200" s="211" t="s">
        <v>239</v>
      </c>
      <c r="F200" s="212" t="s">
        <v>240</v>
      </c>
      <c r="G200" s="213" t="s">
        <v>241</v>
      </c>
      <c r="H200" s="214">
        <v>484.55099999999999</v>
      </c>
      <c r="I200" s="215"/>
      <c r="J200" s="216">
        <f>ROUND(I200*H200,2)</f>
        <v>0</v>
      </c>
      <c r="K200" s="212" t="s">
        <v>1</v>
      </c>
      <c r="L200" s="44"/>
      <c r="M200" s="217" t="s">
        <v>1</v>
      </c>
      <c r="N200" s="218" t="s">
        <v>40</v>
      </c>
      <c r="O200" s="91"/>
      <c r="P200" s="219">
        <f>O200*H200</f>
        <v>0</v>
      </c>
      <c r="Q200" s="219">
        <v>0</v>
      </c>
      <c r="R200" s="219">
        <f>Q200*H200</f>
        <v>0</v>
      </c>
      <c r="S200" s="219">
        <v>0</v>
      </c>
      <c r="T200" s="22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1" t="s">
        <v>134</v>
      </c>
      <c r="AT200" s="221" t="s">
        <v>130</v>
      </c>
      <c r="AU200" s="221" t="s">
        <v>83</v>
      </c>
      <c r="AY200" s="17" t="s">
        <v>129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7" t="s">
        <v>83</v>
      </c>
      <c r="BK200" s="222">
        <f>ROUND(I200*H200,2)</f>
        <v>0</v>
      </c>
      <c r="BL200" s="17" t="s">
        <v>134</v>
      </c>
      <c r="BM200" s="221" t="s">
        <v>248</v>
      </c>
    </row>
    <row r="201" s="2" customFormat="1">
      <c r="A201" s="38"/>
      <c r="B201" s="39"/>
      <c r="C201" s="40"/>
      <c r="D201" s="223" t="s">
        <v>135</v>
      </c>
      <c r="E201" s="40"/>
      <c r="F201" s="224" t="s">
        <v>579</v>
      </c>
      <c r="G201" s="40"/>
      <c r="H201" s="40"/>
      <c r="I201" s="225"/>
      <c r="J201" s="40"/>
      <c r="K201" s="40"/>
      <c r="L201" s="44"/>
      <c r="M201" s="226"/>
      <c r="N201" s="227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135</v>
      </c>
      <c r="AU201" s="17" t="s">
        <v>83</v>
      </c>
    </row>
    <row r="202" s="12" customFormat="1">
      <c r="A202" s="12"/>
      <c r="B202" s="228"/>
      <c r="C202" s="229"/>
      <c r="D202" s="223" t="s">
        <v>136</v>
      </c>
      <c r="E202" s="230" t="s">
        <v>1</v>
      </c>
      <c r="F202" s="231" t="s">
        <v>634</v>
      </c>
      <c r="G202" s="229"/>
      <c r="H202" s="232">
        <v>484.55099999999999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38" t="s">
        <v>136</v>
      </c>
      <c r="AU202" s="238" t="s">
        <v>83</v>
      </c>
      <c r="AV202" s="12" t="s">
        <v>85</v>
      </c>
      <c r="AW202" s="12" t="s">
        <v>32</v>
      </c>
      <c r="AX202" s="12" t="s">
        <v>75</v>
      </c>
      <c r="AY202" s="238" t="s">
        <v>129</v>
      </c>
    </row>
    <row r="203" s="13" customFormat="1">
      <c r="A203" s="13"/>
      <c r="B203" s="239"/>
      <c r="C203" s="240"/>
      <c r="D203" s="223" t="s">
        <v>136</v>
      </c>
      <c r="E203" s="241" t="s">
        <v>1</v>
      </c>
      <c r="F203" s="242" t="s">
        <v>138</v>
      </c>
      <c r="G203" s="240"/>
      <c r="H203" s="243">
        <v>484.55099999999999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136</v>
      </c>
      <c r="AU203" s="249" t="s">
        <v>83</v>
      </c>
      <c r="AV203" s="13" t="s">
        <v>134</v>
      </c>
      <c r="AW203" s="13" t="s">
        <v>32</v>
      </c>
      <c r="AX203" s="13" t="s">
        <v>83</v>
      </c>
      <c r="AY203" s="249" t="s">
        <v>129</v>
      </c>
    </row>
    <row r="204" s="2" customFormat="1" ht="16.5" customHeight="1">
      <c r="A204" s="38"/>
      <c r="B204" s="39"/>
      <c r="C204" s="210" t="s">
        <v>252</v>
      </c>
      <c r="D204" s="210" t="s">
        <v>130</v>
      </c>
      <c r="E204" s="211" t="s">
        <v>246</v>
      </c>
      <c r="F204" s="212" t="s">
        <v>247</v>
      </c>
      <c r="G204" s="213" t="s">
        <v>146</v>
      </c>
      <c r="H204" s="214">
        <v>217.03</v>
      </c>
      <c r="I204" s="215"/>
      <c r="J204" s="216">
        <f>ROUND(I204*H204,2)</f>
        <v>0</v>
      </c>
      <c r="K204" s="212" t="s">
        <v>1</v>
      </c>
      <c r="L204" s="44"/>
      <c r="M204" s="217" t="s">
        <v>1</v>
      </c>
      <c r="N204" s="218" t="s">
        <v>40</v>
      </c>
      <c r="O204" s="91"/>
      <c r="P204" s="219">
        <f>O204*H204</f>
        <v>0</v>
      </c>
      <c r="Q204" s="219">
        <v>0</v>
      </c>
      <c r="R204" s="219">
        <f>Q204*H204</f>
        <v>0</v>
      </c>
      <c r="S204" s="219">
        <v>0</v>
      </c>
      <c r="T204" s="22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1" t="s">
        <v>134</v>
      </c>
      <c r="AT204" s="221" t="s">
        <v>130</v>
      </c>
      <c r="AU204" s="221" t="s">
        <v>83</v>
      </c>
      <c r="AY204" s="17" t="s">
        <v>129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7" t="s">
        <v>83</v>
      </c>
      <c r="BK204" s="222">
        <f>ROUND(I204*H204,2)</f>
        <v>0</v>
      </c>
      <c r="BL204" s="17" t="s">
        <v>134</v>
      </c>
      <c r="BM204" s="221" t="s">
        <v>255</v>
      </c>
    </row>
    <row r="205" s="2" customFormat="1">
      <c r="A205" s="38"/>
      <c r="B205" s="39"/>
      <c r="C205" s="40"/>
      <c r="D205" s="223" t="s">
        <v>135</v>
      </c>
      <c r="E205" s="40"/>
      <c r="F205" s="224" t="s">
        <v>635</v>
      </c>
      <c r="G205" s="40"/>
      <c r="H205" s="40"/>
      <c r="I205" s="225"/>
      <c r="J205" s="40"/>
      <c r="K205" s="40"/>
      <c r="L205" s="44"/>
      <c r="M205" s="226"/>
      <c r="N205" s="227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135</v>
      </c>
      <c r="AU205" s="17" t="s">
        <v>83</v>
      </c>
    </row>
    <row r="206" s="12" customFormat="1">
      <c r="A206" s="12"/>
      <c r="B206" s="228"/>
      <c r="C206" s="229"/>
      <c r="D206" s="223" t="s">
        <v>136</v>
      </c>
      <c r="E206" s="230" t="s">
        <v>1</v>
      </c>
      <c r="F206" s="231" t="s">
        <v>636</v>
      </c>
      <c r="G206" s="229"/>
      <c r="H206" s="232">
        <v>217.03</v>
      </c>
      <c r="I206" s="233"/>
      <c r="J206" s="229"/>
      <c r="K206" s="229"/>
      <c r="L206" s="234"/>
      <c r="M206" s="235"/>
      <c r="N206" s="236"/>
      <c r="O206" s="236"/>
      <c r="P206" s="236"/>
      <c r="Q206" s="236"/>
      <c r="R206" s="236"/>
      <c r="S206" s="236"/>
      <c r="T206" s="237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38" t="s">
        <v>136</v>
      </c>
      <c r="AU206" s="238" t="s">
        <v>83</v>
      </c>
      <c r="AV206" s="12" t="s">
        <v>85</v>
      </c>
      <c r="AW206" s="12" t="s">
        <v>32</v>
      </c>
      <c r="AX206" s="12" t="s">
        <v>75</v>
      </c>
      <c r="AY206" s="238" t="s">
        <v>129</v>
      </c>
    </row>
    <row r="207" s="13" customFormat="1">
      <c r="A207" s="13"/>
      <c r="B207" s="239"/>
      <c r="C207" s="240"/>
      <c r="D207" s="223" t="s">
        <v>136</v>
      </c>
      <c r="E207" s="241" t="s">
        <v>1</v>
      </c>
      <c r="F207" s="242" t="s">
        <v>138</v>
      </c>
      <c r="G207" s="240"/>
      <c r="H207" s="243">
        <v>217.03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9" t="s">
        <v>136</v>
      </c>
      <c r="AU207" s="249" t="s">
        <v>83</v>
      </c>
      <c r="AV207" s="13" t="s">
        <v>134</v>
      </c>
      <c r="AW207" s="13" t="s">
        <v>32</v>
      </c>
      <c r="AX207" s="13" t="s">
        <v>83</v>
      </c>
      <c r="AY207" s="249" t="s">
        <v>129</v>
      </c>
    </row>
    <row r="208" s="2" customFormat="1" ht="16.5" customHeight="1">
      <c r="A208" s="38"/>
      <c r="B208" s="39"/>
      <c r="C208" s="210" t="s">
        <v>197</v>
      </c>
      <c r="D208" s="210" t="s">
        <v>130</v>
      </c>
      <c r="E208" s="211" t="s">
        <v>253</v>
      </c>
      <c r="F208" s="212" t="s">
        <v>254</v>
      </c>
      <c r="G208" s="213" t="s">
        <v>146</v>
      </c>
      <c r="H208" s="214">
        <v>10.800000000000001</v>
      </c>
      <c r="I208" s="215"/>
      <c r="J208" s="216">
        <f>ROUND(I208*H208,2)</f>
        <v>0</v>
      </c>
      <c r="K208" s="212" t="s">
        <v>1</v>
      </c>
      <c r="L208" s="44"/>
      <c r="M208" s="217" t="s">
        <v>1</v>
      </c>
      <c r="N208" s="218" t="s">
        <v>40</v>
      </c>
      <c r="O208" s="91"/>
      <c r="P208" s="219">
        <f>O208*H208</f>
        <v>0</v>
      </c>
      <c r="Q208" s="219">
        <v>0</v>
      </c>
      <c r="R208" s="219">
        <f>Q208*H208</f>
        <v>0</v>
      </c>
      <c r="S208" s="219">
        <v>0</v>
      </c>
      <c r="T208" s="22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1" t="s">
        <v>134</v>
      </c>
      <c r="AT208" s="221" t="s">
        <v>130</v>
      </c>
      <c r="AU208" s="221" t="s">
        <v>83</v>
      </c>
      <c r="AY208" s="17" t="s">
        <v>129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7" t="s">
        <v>83</v>
      </c>
      <c r="BK208" s="222">
        <f>ROUND(I208*H208,2)</f>
        <v>0</v>
      </c>
      <c r="BL208" s="17" t="s">
        <v>134</v>
      </c>
      <c r="BM208" s="221" t="s">
        <v>261</v>
      </c>
    </row>
    <row r="209" s="2" customFormat="1">
      <c r="A209" s="38"/>
      <c r="B209" s="39"/>
      <c r="C209" s="40"/>
      <c r="D209" s="223" t="s">
        <v>135</v>
      </c>
      <c r="E209" s="40"/>
      <c r="F209" s="224" t="s">
        <v>254</v>
      </c>
      <c r="G209" s="40"/>
      <c r="H209" s="40"/>
      <c r="I209" s="225"/>
      <c r="J209" s="40"/>
      <c r="K209" s="40"/>
      <c r="L209" s="44"/>
      <c r="M209" s="226"/>
      <c r="N209" s="227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135</v>
      </c>
      <c r="AU209" s="17" t="s">
        <v>83</v>
      </c>
    </row>
    <row r="210" s="12" customFormat="1">
      <c r="A210" s="12"/>
      <c r="B210" s="228"/>
      <c r="C210" s="229"/>
      <c r="D210" s="223" t="s">
        <v>136</v>
      </c>
      <c r="E210" s="230" t="s">
        <v>1</v>
      </c>
      <c r="F210" s="231" t="s">
        <v>637</v>
      </c>
      <c r="G210" s="229"/>
      <c r="H210" s="232">
        <v>10.800000000000001</v>
      </c>
      <c r="I210" s="233"/>
      <c r="J210" s="229"/>
      <c r="K210" s="229"/>
      <c r="L210" s="234"/>
      <c r="M210" s="235"/>
      <c r="N210" s="236"/>
      <c r="O210" s="236"/>
      <c r="P210" s="236"/>
      <c r="Q210" s="236"/>
      <c r="R210" s="236"/>
      <c r="S210" s="236"/>
      <c r="T210" s="237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38" t="s">
        <v>136</v>
      </c>
      <c r="AU210" s="238" t="s">
        <v>83</v>
      </c>
      <c r="AV210" s="12" t="s">
        <v>85</v>
      </c>
      <c r="AW210" s="12" t="s">
        <v>32</v>
      </c>
      <c r="AX210" s="12" t="s">
        <v>75</v>
      </c>
      <c r="AY210" s="238" t="s">
        <v>129</v>
      </c>
    </row>
    <row r="211" s="13" customFormat="1">
      <c r="A211" s="13"/>
      <c r="B211" s="239"/>
      <c r="C211" s="240"/>
      <c r="D211" s="223" t="s">
        <v>136</v>
      </c>
      <c r="E211" s="241" t="s">
        <v>1</v>
      </c>
      <c r="F211" s="242" t="s">
        <v>138</v>
      </c>
      <c r="G211" s="240"/>
      <c r="H211" s="243">
        <v>10.800000000000001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136</v>
      </c>
      <c r="AU211" s="249" t="s">
        <v>83</v>
      </c>
      <c r="AV211" s="13" t="s">
        <v>134</v>
      </c>
      <c r="AW211" s="13" t="s">
        <v>32</v>
      </c>
      <c r="AX211" s="13" t="s">
        <v>83</v>
      </c>
      <c r="AY211" s="249" t="s">
        <v>129</v>
      </c>
    </row>
    <row r="212" s="11" customFormat="1" ht="25.92" customHeight="1">
      <c r="A212" s="11"/>
      <c r="B212" s="196"/>
      <c r="C212" s="197"/>
      <c r="D212" s="198" t="s">
        <v>74</v>
      </c>
      <c r="E212" s="199" t="s">
        <v>134</v>
      </c>
      <c r="F212" s="199" t="s">
        <v>258</v>
      </c>
      <c r="G212" s="197"/>
      <c r="H212" s="197"/>
      <c r="I212" s="200"/>
      <c r="J212" s="201">
        <f>BK212</f>
        <v>0</v>
      </c>
      <c r="K212" s="197"/>
      <c r="L212" s="202"/>
      <c r="M212" s="203"/>
      <c r="N212" s="204"/>
      <c r="O212" s="204"/>
      <c r="P212" s="205">
        <f>SUM(P213:P228)</f>
        <v>0</v>
      </c>
      <c r="Q212" s="204"/>
      <c r="R212" s="205">
        <f>SUM(R213:R228)</f>
        <v>0</v>
      </c>
      <c r="S212" s="204"/>
      <c r="T212" s="206">
        <f>SUM(T213:T228)</f>
        <v>0</v>
      </c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R212" s="207" t="s">
        <v>83</v>
      </c>
      <c r="AT212" s="208" t="s">
        <v>74</v>
      </c>
      <c r="AU212" s="208" t="s">
        <v>75</v>
      </c>
      <c r="AY212" s="207" t="s">
        <v>129</v>
      </c>
      <c r="BK212" s="209">
        <f>SUM(BK213:BK228)</f>
        <v>0</v>
      </c>
    </row>
    <row r="213" s="2" customFormat="1" ht="21.75" customHeight="1">
      <c r="A213" s="38"/>
      <c r="B213" s="39"/>
      <c r="C213" s="210" t="s">
        <v>7</v>
      </c>
      <c r="D213" s="210" t="s">
        <v>130</v>
      </c>
      <c r="E213" s="211" t="s">
        <v>259</v>
      </c>
      <c r="F213" s="212" t="s">
        <v>260</v>
      </c>
      <c r="G213" s="213" t="s">
        <v>146</v>
      </c>
      <c r="H213" s="214">
        <v>34.810000000000002</v>
      </c>
      <c r="I213" s="215"/>
      <c r="J213" s="216">
        <f>ROUND(I213*H213,2)</f>
        <v>0</v>
      </c>
      <c r="K213" s="212" t="s">
        <v>1</v>
      </c>
      <c r="L213" s="44"/>
      <c r="M213" s="217" t="s">
        <v>1</v>
      </c>
      <c r="N213" s="218" t="s">
        <v>40</v>
      </c>
      <c r="O213" s="91"/>
      <c r="P213" s="219">
        <f>O213*H213</f>
        <v>0</v>
      </c>
      <c r="Q213" s="219">
        <v>0</v>
      </c>
      <c r="R213" s="219">
        <f>Q213*H213</f>
        <v>0</v>
      </c>
      <c r="S213" s="219">
        <v>0</v>
      </c>
      <c r="T213" s="22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1" t="s">
        <v>134</v>
      </c>
      <c r="AT213" s="221" t="s">
        <v>130</v>
      </c>
      <c r="AU213" s="221" t="s">
        <v>83</v>
      </c>
      <c r="AY213" s="17" t="s">
        <v>129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7" t="s">
        <v>83</v>
      </c>
      <c r="BK213" s="222">
        <f>ROUND(I213*H213,2)</f>
        <v>0</v>
      </c>
      <c r="BL213" s="17" t="s">
        <v>134</v>
      </c>
      <c r="BM213" s="221" t="s">
        <v>268</v>
      </c>
    </row>
    <row r="214" s="2" customFormat="1">
      <c r="A214" s="38"/>
      <c r="B214" s="39"/>
      <c r="C214" s="40"/>
      <c r="D214" s="223" t="s">
        <v>135</v>
      </c>
      <c r="E214" s="40"/>
      <c r="F214" s="224" t="s">
        <v>638</v>
      </c>
      <c r="G214" s="40"/>
      <c r="H214" s="40"/>
      <c r="I214" s="225"/>
      <c r="J214" s="40"/>
      <c r="K214" s="40"/>
      <c r="L214" s="44"/>
      <c r="M214" s="226"/>
      <c r="N214" s="227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135</v>
      </c>
      <c r="AU214" s="17" t="s">
        <v>83</v>
      </c>
    </row>
    <row r="215" s="12" customFormat="1">
      <c r="A215" s="12"/>
      <c r="B215" s="228"/>
      <c r="C215" s="229"/>
      <c r="D215" s="223" t="s">
        <v>136</v>
      </c>
      <c r="E215" s="230" t="s">
        <v>1</v>
      </c>
      <c r="F215" s="231" t="s">
        <v>639</v>
      </c>
      <c r="G215" s="229"/>
      <c r="H215" s="232">
        <v>34.810000000000002</v>
      </c>
      <c r="I215" s="233"/>
      <c r="J215" s="229"/>
      <c r="K215" s="229"/>
      <c r="L215" s="234"/>
      <c r="M215" s="235"/>
      <c r="N215" s="236"/>
      <c r="O215" s="236"/>
      <c r="P215" s="236"/>
      <c r="Q215" s="236"/>
      <c r="R215" s="236"/>
      <c r="S215" s="236"/>
      <c r="T215" s="237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38" t="s">
        <v>136</v>
      </c>
      <c r="AU215" s="238" t="s">
        <v>83</v>
      </c>
      <c r="AV215" s="12" t="s">
        <v>85</v>
      </c>
      <c r="AW215" s="12" t="s">
        <v>32</v>
      </c>
      <c r="AX215" s="12" t="s">
        <v>75</v>
      </c>
      <c r="AY215" s="238" t="s">
        <v>129</v>
      </c>
    </row>
    <row r="216" s="13" customFormat="1">
      <c r="A216" s="13"/>
      <c r="B216" s="239"/>
      <c r="C216" s="240"/>
      <c r="D216" s="223" t="s">
        <v>136</v>
      </c>
      <c r="E216" s="241" t="s">
        <v>1</v>
      </c>
      <c r="F216" s="242" t="s">
        <v>138</v>
      </c>
      <c r="G216" s="240"/>
      <c r="H216" s="243">
        <v>34.810000000000002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136</v>
      </c>
      <c r="AU216" s="249" t="s">
        <v>83</v>
      </c>
      <c r="AV216" s="13" t="s">
        <v>134</v>
      </c>
      <c r="AW216" s="13" t="s">
        <v>32</v>
      </c>
      <c r="AX216" s="13" t="s">
        <v>83</v>
      </c>
      <c r="AY216" s="249" t="s">
        <v>129</v>
      </c>
    </row>
    <row r="217" s="2" customFormat="1" ht="16.5" customHeight="1">
      <c r="A217" s="38"/>
      <c r="B217" s="39"/>
      <c r="C217" s="210" t="s">
        <v>201</v>
      </c>
      <c r="D217" s="210" t="s">
        <v>130</v>
      </c>
      <c r="E217" s="211" t="s">
        <v>265</v>
      </c>
      <c r="F217" s="212" t="s">
        <v>266</v>
      </c>
      <c r="G217" s="213" t="s">
        <v>267</v>
      </c>
      <c r="H217" s="214">
        <v>380.01999999999998</v>
      </c>
      <c r="I217" s="215"/>
      <c r="J217" s="216">
        <f>ROUND(I217*H217,2)</f>
        <v>0</v>
      </c>
      <c r="K217" s="212" t="s">
        <v>1</v>
      </c>
      <c r="L217" s="44"/>
      <c r="M217" s="217" t="s">
        <v>1</v>
      </c>
      <c r="N217" s="218" t="s">
        <v>40</v>
      </c>
      <c r="O217" s="91"/>
      <c r="P217" s="219">
        <f>O217*H217</f>
        <v>0</v>
      </c>
      <c r="Q217" s="219">
        <v>0</v>
      </c>
      <c r="R217" s="219">
        <f>Q217*H217</f>
        <v>0</v>
      </c>
      <c r="S217" s="219">
        <v>0</v>
      </c>
      <c r="T217" s="22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1" t="s">
        <v>134</v>
      </c>
      <c r="AT217" s="221" t="s">
        <v>130</v>
      </c>
      <c r="AU217" s="221" t="s">
        <v>83</v>
      </c>
      <c r="AY217" s="17" t="s">
        <v>129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7" t="s">
        <v>83</v>
      </c>
      <c r="BK217" s="222">
        <f>ROUND(I217*H217,2)</f>
        <v>0</v>
      </c>
      <c r="BL217" s="17" t="s">
        <v>134</v>
      </c>
      <c r="BM217" s="221" t="s">
        <v>273</v>
      </c>
    </row>
    <row r="218" s="2" customFormat="1">
      <c r="A218" s="38"/>
      <c r="B218" s="39"/>
      <c r="C218" s="40"/>
      <c r="D218" s="223" t="s">
        <v>135</v>
      </c>
      <c r="E218" s="40"/>
      <c r="F218" s="224" t="s">
        <v>266</v>
      </c>
      <c r="G218" s="40"/>
      <c r="H218" s="40"/>
      <c r="I218" s="225"/>
      <c r="J218" s="40"/>
      <c r="K218" s="40"/>
      <c r="L218" s="44"/>
      <c r="M218" s="226"/>
      <c r="N218" s="227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135</v>
      </c>
      <c r="AU218" s="17" t="s">
        <v>83</v>
      </c>
    </row>
    <row r="219" s="12" customFormat="1">
      <c r="A219" s="12"/>
      <c r="B219" s="228"/>
      <c r="C219" s="229"/>
      <c r="D219" s="223" t="s">
        <v>136</v>
      </c>
      <c r="E219" s="230" t="s">
        <v>1</v>
      </c>
      <c r="F219" s="231" t="s">
        <v>640</v>
      </c>
      <c r="G219" s="229"/>
      <c r="H219" s="232">
        <v>380.01999999999998</v>
      </c>
      <c r="I219" s="233"/>
      <c r="J219" s="229"/>
      <c r="K219" s="229"/>
      <c r="L219" s="234"/>
      <c r="M219" s="235"/>
      <c r="N219" s="236"/>
      <c r="O219" s="236"/>
      <c r="P219" s="236"/>
      <c r="Q219" s="236"/>
      <c r="R219" s="236"/>
      <c r="S219" s="236"/>
      <c r="T219" s="237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238" t="s">
        <v>136</v>
      </c>
      <c r="AU219" s="238" t="s">
        <v>83</v>
      </c>
      <c r="AV219" s="12" t="s">
        <v>85</v>
      </c>
      <c r="AW219" s="12" t="s">
        <v>32</v>
      </c>
      <c r="AX219" s="12" t="s">
        <v>75</v>
      </c>
      <c r="AY219" s="238" t="s">
        <v>129</v>
      </c>
    </row>
    <row r="220" s="13" customFormat="1">
      <c r="A220" s="13"/>
      <c r="B220" s="239"/>
      <c r="C220" s="240"/>
      <c r="D220" s="223" t="s">
        <v>136</v>
      </c>
      <c r="E220" s="241" t="s">
        <v>1</v>
      </c>
      <c r="F220" s="242" t="s">
        <v>138</v>
      </c>
      <c r="G220" s="240"/>
      <c r="H220" s="243">
        <v>380.01999999999998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136</v>
      </c>
      <c r="AU220" s="249" t="s">
        <v>83</v>
      </c>
      <c r="AV220" s="13" t="s">
        <v>134</v>
      </c>
      <c r="AW220" s="13" t="s">
        <v>32</v>
      </c>
      <c r="AX220" s="13" t="s">
        <v>83</v>
      </c>
      <c r="AY220" s="249" t="s">
        <v>129</v>
      </c>
    </row>
    <row r="221" s="2" customFormat="1" ht="16.5" customHeight="1">
      <c r="A221" s="38"/>
      <c r="B221" s="39"/>
      <c r="C221" s="210" t="s">
        <v>276</v>
      </c>
      <c r="D221" s="210" t="s">
        <v>130</v>
      </c>
      <c r="E221" s="211" t="s">
        <v>271</v>
      </c>
      <c r="F221" s="212" t="s">
        <v>588</v>
      </c>
      <c r="G221" s="213" t="s">
        <v>146</v>
      </c>
      <c r="H221" s="214">
        <v>2.0579999999999998</v>
      </c>
      <c r="I221" s="215"/>
      <c r="J221" s="216">
        <f>ROUND(I221*H221,2)</f>
        <v>0</v>
      </c>
      <c r="K221" s="212" t="s">
        <v>1</v>
      </c>
      <c r="L221" s="44"/>
      <c r="M221" s="217" t="s">
        <v>1</v>
      </c>
      <c r="N221" s="218" t="s">
        <v>40</v>
      </c>
      <c r="O221" s="91"/>
      <c r="P221" s="219">
        <f>O221*H221</f>
        <v>0</v>
      </c>
      <c r="Q221" s="219">
        <v>0</v>
      </c>
      <c r="R221" s="219">
        <f>Q221*H221</f>
        <v>0</v>
      </c>
      <c r="S221" s="219">
        <v>0</v>
      </c>
      <c r="T221" s="22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1" t="s">
        <v>134</v>
      </c>
      <c r="AT221" s="221" t="s">
        <v>130</v>
      </c>
      <c r="AU221" s="221" t="s">
        <v>83</v>
      </c>
      <c r="AY221" s="17" t="s">
        <v>129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7" t="s">
        <v>83</v>
      </c>
      <c r="BK221" s="222">
        <f>ROUND(I221*H221,2)</f>
        <v>0</v>
      </c>
      <c r="BL221" s="17" t="s">
        <v>134</v>
      </c>
      <c r="BM221" s="221" t="s">
        <v>279</v>
      </c>
    </row>
    <row r="222" s="2" customFormat="1">
      <c r="A222" s="38"/>
      <c r="B222" s="39"/>
      <c r="C222" s="40"/>
      <c r="D222" s="223" t="s">
        <v>135</v>
      </c>
      <c r="E222" s="40"/>
      <c r="F222" s="224" t="s">
        <v>588</v>
      </c>
      <c r="G222" s="40"/>
      <c r="H222" s="40"/>
      <c r="I222" s="225"/>
      <c r="J222" s="40"/>
      <c r="K222" s="40"/>
      <c r="L222" s="44"/>
      <c r="M222" s="226"/>
      <c r="N222" s="227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135</v>
      </c>
      <c r="AU222" s="17" t="s">
        <v>83</v>
      </c>
    </row>
    <row r="223" s="12" customFormat="1">
      <c r="A223" s="12"/>
      <c r="B223" s="228"/>
      <c r="C223" s="229"/>
      <c r="D223" s="223" t="s">
        <v>136</v>
      </c>
      <c r="E223" s="230" t="s">
        <v>1</v>
      </c>
      <c r="F223" s="231" t="s">
        <v>641</v>
      </c>
      <c r="G223" s="229"/>
      <c r="H223" s="232">
        <v>2.0579999999999998</v>
      </c>
      <c r="I223" s="233"/>
      <c r="J223" s="229"/>
      <c r="K223" s="229"/>
      <c r="L223" s="234"/>
      <c r="M223" s="235"/>
      <c r="N223" s="236"/>
      <c r="O223" s="236"/>
      <c r="P223" s="236"/>
      <c r="Q223" s="236"/>
      <c r="R223" s="236"/>
      <c r="S223" s="236"/>
      <c r="T223" s="237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238" t="s">
        <v>136</v>
      </c>
      <c r="AU223" s="238" t="s">
        <v>83</v>
      </c>
      <c r="AV223" s="12" t="s">
        <v>85</v>
      </c>
      <c r="AW223" s="12" t="s">
        <v>32</v>
      </c>
      <c r="AX223" s="12" t="s">
        <v>75</v>
      </c>
      <c r="AY223" s="238" t="s">
        <v>129</v>
      </c>
    </row>
    <row r="224" s="13" customFormat="1">
      <c r="A224" s="13"/>
      <c r="B224" s="239"/>
      <c r="C224" s="240"/>
      <c r="D224" s="223" t="s">
        <v>136</v>
      </c>
      <c r="E224" s="241" t="s">
        <v>1</v>
      </c>
      <c r="F224" s="242" t="s">
        <v>138</v>
      </c>
      <c r="G224" s="240"/>
      <c r="H224" s="243">
        <v>2.0579999999999998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9" t="s">
        <v>136</v>
      </c>
      <c r="AU224" s="249" t="s">
        <v>83</v>
      </c>
      <c r="AV224" s="13" t="s">
        <v>134</v>
      </c>
      <c r="AW224" s="13" t="s">
        <v>32</v>
      </c>
      <c r="AX224" s="13" t="s">
        <v>83</v>
      </c>
      <c r="AY224" s="249" t="s">
        <v>129</v>
      </c>
    </row>
    <row r="225" s="2" customFormat="1" ht="16.5" customHeight="1">
      <c r="A225" s="38"/>
      <c r="B225" s="39"/>
      <c r="C225" s="210" t="s">
        <v>210</v>
      </c>
      <c r="D225" s="210" t="s">
        <v>130</v>
      </c>
      <c r="E225" s="211" t="s">
        <v>277</v>
      </c>
      <c r="F225" s="212" t="s">
        <v>278</v>
      </c>
      <c r="G225" s="213" t="s">
        <v>179</v>
      </c>
      <c r="H225" s="214">
        <v>5.8799999999999999</v>
      </c>
      <c r="I225" s="215"/>
      <c r="J225" s="216">
        <f>ROUND(I225*H225,2)</f>
        <v>0</v>
      </c>
      <c r="K225" s="212" t="s">
        <v>1</v>
      </c>
      <c r="L225" s="44"/>
      <c r="M225" s="217" t="s">
        <v>1</v>
      </c>
      <c r="N225" s="218" t="s">
        <v>40</v>
      </c>
      <c r="O225" s="91"/>
      <c r="P225" s="219">
        <f>O225*H225</f>
        <v>0</v>
      </c>
      <c r="Q225" s="219">
        <v>0</v>
      </c>
      <c r="R225" s="219">
        <f>Q225*H225</f>
        <v>0</v>
      </c>
      <c r="S225" s="219">
        <v>0</v>
      </c>
      <c r="T225" s="22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1" t="s">
        <v>134</v>
      </c>
      <c r="AT225" s="221" t="s">
        <v>130</v>
      </c>
      <c r="AU225" s="221" t="s">
        <v>83</v>
      </c>
      <c r="AY225" s="17" t="s">
        <v>129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7" t="s">
        <v>83</v>
      </c>
      <c r="BK225" s="222">
        <f>ROUND(I225*H225,2)</f>
        <v>0</v>
      </c>
      <c r="BL225" s="17" t="s">
        <v>134</v>
      </c>
      <c r="BM225" s="221" t="s">
        <v>285</v>
      </c>
    </row>
    <row r="226" s="2" customFormat="1">
      <c r="A226" s="38"/>
      <c r="B226" s="39"/>
      <c r="C226" s="40"/>
      <c r="D226" s="223" t="s">
        <v>135</v>
      </c>
      <c r="E226" s="40"/>
      <c r="F226" s="224" t="s">
        <v>278</v>
      </c>
      <c r="G226" s="40"/>
      <c r="H226" s="40"/>
      <c r="I226" s="225"/>
      <c r="J226" s="40"/>
      <c r="K226" s="40"/>
      <c r="L226" s="44"/>
      <c r="M226" s="226"/>
      <c r="N226" s="227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135</v>
      </c>
      <c r="AU226" s="17" t="s">
        <v>83</v>
      </c>
    </row>
    <row r="227" s="12" customFormat="1">
      <c r="A227" s="12"/>
      <c r="B227" s="228"/>
      <c r="C227" s="229"/>
      <c r="D227" s="223" t="s">
        <v>136</v>
      </c>
      <c r="E227" s="230" t="s">
        <v>1</v>
      </c>
      <c r="F227" s="231" t="s">
        <v>642</v>
      </c>
      <c r="G227" s="229"/>
      <c r="H227" s="232">
        <v>5.8799999999999999</v>
      </c>
      <c r="I227" s="233"/>
      <c r="J227" s="229"/>
      <c r="K227" s="229"/>
      <c r="L227" s="234"/>
      <c r="M227" s="235"/>
      <c r="N227" s="236"/>
      <c r="O227" s="236"/>
      <c r="P227" s="236"/>
      <c r="Q227" s="236"/>
      <c r="R227" s="236"/>
      <c r="S227" s="236"/>
      <c r="T227" s="237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238" t="s">
        <v>136</v>
      </c>
      <c r="AU227" s="238" t="s">
        <v>83</v>
      </c>
      <c r="AV227" s="12" t="s">
        <v>85</v>
      </c>
      <c r="AW227" s="12" t="s">
        <v>32</v>
      </c>
      <c r="AX227" s="12" t="s">
        <v>75</v>
      </c>
      <c r="AY227" s="238" t="s">
        <v>129</v>
      </c>
    </row>
    <row r="228" s="13" customFormat="1">
      <c r="A228" s="13"/>
      <c r="B228" s="239"/>
      <c r="C228" s="240"/>
      <c r="D228" s="223" t="s">
        <v>136</v>
      </c>
      <c r="E228" s="241" t="s">
        <v>1</v>
      </c>
      <c r="F228" s="242" t="s">
        <v>138</v>
      </c>
      <c r="G228" s="240"/>
      <c r="H228" s="243">
        <v>5.8799999999999999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9" t="s">
        <v>136</v>
      </c>
      <c r="AU228" s="249" t="s">
        <v>83</v>
      </c>
      <c r="AV228" s="13" t="s">
        <v>134</v>
      </c>
      <c r="AW228" s="13" t="s">
        <v>32</v>
      </c>
      <c r="AX228" s="13" t="s">
        <v>83</v>
      </c>
      <c r="AY228" s="249" t="s">
        <v>129</v>
      </c>
    </row>
    <row r="229" s="11" customFormat="1" ht="25.92" customHeight="1">
      <c r="A229" s="11"/>
      <c r="B229" s="196"/>
      <c r="C229" s="197"/>
      <c r="D229" s="198" t="s">
        <v>74</v>
      </c>
      <c r="E229" s="199" t="s">
        <v>160</v>
      </c>
      <c r="F229" s="199" t="s">
        <v>282</v>
      </c>
      <c r="G229" s="197"/>
      <c r="H229" s="197"/>
      <c r="I229" s="200"/>
      <c r="J229" s="201">
        <f>BK229</f>
        <v>0</v>
      </c>
      <c r="K229" s="197"/>
      <c r="L229" s="202"/>
      <c r="M229" s="203"/>
      <c r="N229" s="204"/>
      <c r="O229" s="204"/>
      <c r="P229" s="205">
        <f>SUM(P230:P373)</f>
        <v>0</v>
      </c>
      <c r="Q229" s="204"/>
      <c r="R229" s="205">
        <f>SUM(R230:R373)</f>
        <v>0</v>
      </c>
      <c r="S229" s="204"/>
      <c r="T229" s="206">
        <f>SUM(T230:T373)</f>
        <v>0</v>
      </c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R229" s="207" t="s">
        <v>83</v>
      </c>
      <c r="AT229" s="208" t="s">
        <v>74</v>
      </c>
      <c r="AU229" s="208" t="s">
        <v>75</v>
      </c>
      <c r="AY229" s="207" t="s">
        <v>129</v>
      </c>
      <c r="BK229" s="209">
        <f>SUM(BK230:BK373)</f>
        <v>0</v>
      </c>
    </row>
    <row r="230" s="2" customFormat="1" ht="16.5" customHeight="1">
      <c r="A230" s="38"/>
      <c r="B230" s="39"/>
      <c r="C230" s="210" t="s">
        <v>287</v>
      </c>
      <c r="D230" s="210" t="s">
        <v>130</v>
      </c>
      <c r="E230" s="211" t="s">
        <v>288</v>
      </c>
      <c r="F230" s="212" t="s">
        <v>289</v>
      </c>
      <c r="G230" s="213" t="s">
        <v>141</v>
      </c>
      <c r="H230" s="214">
        <v>200.75</v>
      </c>
      <c r="I230" s="215"/>
      <c r="J230" s="216">
        <f>ROUND(I230*H230,2)</f>
        <v>0</v>
      </c>
      <c r="K230" s="212" t="s">
        <v>1</v>
      </c>
      <c r="L230" s="44"/>
      <c r="M230" s="217" t="s">
        <v>1</v>
      </c>
      <c r="N230" s="218" t="s">
        <v>40</v>
      </c>
      <c r="O230" s="91"/>
      <c r="P230" s="219">
        <f>O230*H230</f>
        <v>0</v>
      </c>
      <c r="Q230" s="219">
        <v>0</v>
      </c>
      <c r="R230" s="219">
        <f>Q230*H230</f>
        <v>0</v>
      </c>
      <c r="S230" s="219">
        <v>0</v>
      </c>
      <c r="T230" s="22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1" t="s">
        <v>134</v>
      </c>
      <c r="AT230" s="221" t="s">
        <v>130</v>
      </c>
      <c r="AU230" s="221" t="s">
        <v>83</v>
      </c>
      <c r="AY230" s="17" t="s">
        <v>129</v>
      </c>
      <c r="BE230" s="222">
        <f>IF(N230="základní",J230,0)</f>
        <v>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17" t="s">
        <v>83</v>
      </c>
      <c r="BK230" s="222">
        <f>ROUND(I230*H230,2)</f>
        <v>0</v>
      </c>
      <c r="BL230" s="17" t="s">
        <v>134</v>
      </c>
      <c r="BM230" s="221" t="s">
        <v>290</v>
      </c>
    </row>
    <row r="231" s="2" customFormat="1">
      <c r="A231" s="38"/>
      <c r="B231" s="39"/>
      <c r="C231" s="40"/>
      <c r="D231" s="223" t="s">
        <v>135</v>
      </c>
      <c r="E231" s="40"/>
      <c r="F231" s="224" t="s">
        <v>289</v>
      </c>
      <c r="G231" s="40"/>
      <c r="H231" s="40"/>
      <c r="I231" s="225"/>
      <c r="J231" s="40"/>
      <c r="K231" s="40"/>
      <c r="L231" s="44"/>
      <c r="M231" s="226"/>
      <c r="N231" s="227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135</v>
      </c>
      <c r="AU231" s="17" t="s">
        <v>83</v>
      </c>
    </row>
    <row r="232" s="14" customFormat="1">
      <c r="A232" s="14"/>
      <c r="B232" s="250"/>
      <c r="C232" s="251"/>
      <c r="D232" s="223" t="s">
        <v>136</v>
      </c>
      <c r="E232" s="252" t="s">
        <v>1</v>
      </c>
      <c r="F232" s="253" t="s">
        <v>607</v>
      </c>
      <c r="G232" s="251"/>
      <c r="H232" s="252" t="s">
        <v>1</v>
      </c>
      <c r="I232" s="254"/>
      <c r="J232" s="251"/>
      <c r="K232" s="251"/>
      <c r="L232" s="255"/>
      <c r="M232" s="256"/>
      <c r="N232" s="257"/>
      <c r="O232" s="257"/>
      <c r="P232" s="257"/>
      <c r="Q232" s="257"/>
      <c r="R232" s="257"/>
      <c r="S232" s="257"/>
      <c r="T232" s="25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9" t="s">
        <v>136</v>
      </c>
      <c r="AU232" s="259" t="s">
        <v>83</v>
      </c>
      <c r="AV232" s="14" t="s">
        <v>83</v>
      </c>
      <c r="AW232" s="14" t="s">
        <v>32</v>
      </c>
      <c r="AX232" s="14" t="s">
        <v>75</v>
      </c>
      <c r="AY232" s="259" t="s">
        <v>129</v>
      </c>
    </row>
    <row r="233" s="12" customFormat="1">
      <c r="A233" s="12"/>
      <c r="B233" s="228"/>
      <c r="C233" s="229"/>
      <c r="D233" s="223" t="s">
        <v>136</v>
      </c>
      <c r="E233" s="230" t="s">
        <v>1</v>
      </c>
      <c r="F233" s="231" t="s">
        <v>643</v>
      </c>
      <c r="G233" s="229"/>
      <c r="H233" s="232">
        <v>205.75</v>
      </c>
      <c r="I233" s="233"/>
      <c r="J233" s="229"/>
      <c r="K233" s="229"/>
      <c r="L233" s="234"/>
      <c r="M233" s="235"/>
      <c r="N233" s="236"/>
      <c r="O233" s="236"/>
      <c r="P233" s="236"/>
      <c r="Q233" s="236"/>
      <c r="R233" s="236"/>
      <c r="S233" s="236"/>
      <c r="T233" s="237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38" t="s">
        <v>136</v>
      </c>
      <c r="AU233" s="238" t="s">
        <v>83</v>
      </c>
      <c r="AV233" s="12" t="s">
        <v>85</v>
      </c>
      <c r="AW233" s="12" t="s">
        <v>32</v>
      </c>
      <c r="AX233" s="12" t="s">
        <v>75</v>
      </c>
      <c r="AY233" s="238" t="s">
        <v>129</v>
      </c>
    </row>
    <row r="234" s="14" customFormat="1">
      <c r="A234" s="14"/>
      <c r="B234" s="250"/>
      <c r="C234" s="251"/>
      <c r="D234" s="223" t="s">
        <v>136</v>
      </c>
      <c r="E234" s="252" t="s">
        <v>1</v>
      </c>
      <c r="F234" s="253" t="s">
        <v>644</v>
      </c>
      <c r="G234" s="251"/>
      <c r="H234" s="252" t="s">
        <v>1</v>
      </c>
      <c r="I234" s="254"/>
      <c r="J234" s="251"/>
      <c r="K234" s="251"/>
      <c r="L234" s="255"/>
      <c r="M234" s="256"/>
      <c r="N234" s="257"/>
      <c r="O234" s="257"/>
      <c r="P234" s="257"/>
      <c r="Q234" s="257"/>
      <c r="R234" s="257"/>
      <c r="S234" s="257"/>
      <c r="T234" s="25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9" t="s">
        <v>136</v>
      </c>
      <c r="AU234" s="259" t="s">
        <v>83</v>
      </c>
      <c r="AV234" s="14" t="s">
        <v>83</v>
      </c>
      <c r="AW234" s="14" t="s">
        <v>32</v>
      </c>
      <c r="AX234" s="14" t="s">
        <v>75</v>
      </c>
      <c r="AY234" s="259" t="s">
        <v>129</v>
      </c>
    </row>
    <row r="235" s="12" customFormat="1">
      <c r="A235" s="12"/>
      <c r="B235" s="228"/>
      <c r="C235" s="229"/>
      <c r="D235" s="223" t="s">
        <v>136</v>
      </c>
      <c r="E235" s="230" t="s">
        <v>1</v>
      </c>
      <c r="F235" s="231" t="s">
        <v>645</v>
      </c>
      <c r="G235" s="229"/>
      <c r="H235" s="232">
        <v>-5</v>
      </c>
      <c r="I235" s="233"/>
      <c r="J235" s="229"/>
      <c r="K235" s="229"/>
      <c r="L235" s="234"/>
      <c r="M235" s="235"/>
      <c r="N235" s="236"/>
      <c r="O235" s="236"/>
      <c r="P235" s="236"/>
      <c r="Q235" s="236"/>
      <c r="R235" s="236"/>
      <c r="S235" s="236"/>
      <c r="T235" s="237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238" t="s">
        <v>136</v>
      </c>
      <c r="AU235" s="238" t="s">
        <v>83</v>
      </c>
      <c r="AV235" s="12" t="s">
        <v>85</v>
      </c>
      <c r="AW235" s="12" t="s">
        <v>32</v>
      </c>
      <c r="AX235" s="12" t="s">
        <v>75</v>
      </c>
      <c r="AY235" s="238" t="s">
        <v>129</v>
      </c>
    </row>
    <row r="236" s="13" customFormat="1">
      <c r="A236" s="13"/>
      <c r="B236" s="239"/>
      <c r="C236" s="240"/>
      <c r="D236" s="223" t="s">
        <v>136</v>
      </c>
      <c r="E236" s="241" t="s">
        <v>1</v>
      </c>
      <c r="F236" s="242" t="s">
        <v>138</v>
      </c>
      <c r="G236" s="240"/>
      <c r="H236" s="243">
        <v>200.75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9" t="s">
        <v>136</v>
      </c>
      <c r="AU236" s="249" t="s">
        <v>83</v>
      </c>
      <c r="AV236" s="13" t="s">
        <v>134</v>
      </c>
      <c r="AW236" s="13" t="s">
        <v>32</v>
      </c>
      <c r="AX236" s="13" t="s">
        <v>83</v>
      </c>
      <c r="AY236" s="249" t="s">
        <v>129</v>
      </c>
    </row>
    <row r="237" s="2" customFormat="1" ht="16.5" customHeight="1">
      <c r="A237" s="38"/>
      <c r="B237" s="39"/>
      <c r="C237" s="210" t="s">
        <v>219</v>
      </c>
      <c r="D237" s="210" t="s">
        <v>130</v>
      </c>
      <c r="E237" s="211" t="s">
        <v>293</v>
      </c>
      <c r="F237" s="212" t="s">
        <v>294</v>
      </c>
      <c r="G237" s="213" t="s">
        <v>141</v>
      </c>
      <c r="H237" s="214">
        <v>70.319999999999993</v>
      </c>
      <c r="I237" s="215"/>
      <c r="J237" s="216">
        <f>ROUND(I237*H237,2)</f>
        <v>0</v>
      </c>
      <c r="K237" s="212" t="s">
        <v>1</v>
      </c>
      <c r="L237" s="44"/>
      <c r="M237" s="217" t="s">
        <v>1</v>
      </c>
      <c r="N237" s="218" t="s">
        <v>40</v>
      </c>
      <c r="O237" s="91"/>
      <c r="P237" s="219">
        <f>O237*H237</f>
        <v>0</v>
      </c>
      <c r="Q237" s="219">
        <v>0</v>
      </c>
      <c r="R237" s="219">
        <f>Q237*H237</f>
        <v>0</v>
      </c>
      <c r="S237" s="219">
        <v>0</v>
      </c>
      <c r="T237" s="22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1" t="s">
        <v>134</v>
      </c>
      <c r="AT237" s="221" t="s">
        <v>130</v>
      </c>
      <c r="AU237" s="221" t="s">
        <v>83</v>
      </c>
      <c r="AY237" s="17" t="s">
        <v>129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7" t="s">
        <v>83</v>
      </c>
      <c r="BK237" s="222">
        <f>ROUND(I237*H237,2)</f>
        <v>0</v>
      </c>
      <c r="BL237" s="17" t="s">
        <v>134</v>
      </c>
      <c r="BM237" s="221" t="s">
        <v>295</v>
      </c>
    </row>
    <row r="238" s="2" customFormat="1">
      <c r="A238" s="38"/>
      <c r="B238" s="39"/>
      <c r="C238" s="40"/>
      <c r="D238" s="223" t="s">
        <v>135</v>
      </c>
      <c r="E238" s="40"/>
      <c r="F238" s="224" t="s">
        <v>294</v>
      </c>
      <c r="G238" s="40"/>
      <c r="H238" s="40"/>
      <c r="I238" s="225"/>
      <c r="J238" s="40"/>
      <c r="K238" s="40"/>
      <c r="L238" s="44"/>
      <c r="M238" s="226"/>
      <c r="N238" s="227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135</v>
      </c>
      <c r="AU238" s="17" t="s">
        <v>83</v>
      </c>
    </row>
    <row r="239" s="14" customFormat="1">
      <c r="A239" s="14"/>
      <c r="B239" s="250"/>
      <c r="C239" s="251"/>
      <c r="D239" s="223" t="s">
        <v>136</v>
      </c>
      <c r="E239" s="252" t="s">
        <v>1</v>
      </c>
      <c r="F239" s="253" t="s">
        <v>607</v>
      </c>
      <c r="G239" s="251"/>
      <c r="H239" s="252" t="s">
        <v>1</v>
      </c>
      <c r="I239" s="254"/>
      <c r="J239" s="251"/>
      <c r="K239" s="251"/>
      <c r="L239" s="255"/>
      <c r="M239" s="256"/>
      <c r="N239" s="257"/>
      <c r="O239" s="257"/>
      <c r="P239" s="257"/>
      <c r="Q239" s="257"/>
      <c r="R239" s="257"/>
      <c r="S239" s="257"/>
      <c r="T239" s="25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9" t="s">
        <v>136</v>
      </c>
      <c r="AU239" s="259" t="s">
        <v>83</v>
      </c>
      <c r="AV239" s="14" t="s">
        <v>83</v>
      </c>
      <c r="AW239" s="14" t="s">
        <v>32</v>
      </c>
      <c r="AX239" s="14" t="s">
        <v>75</v>
      </c>
      <c r="AY239" s="259" t="s">
        <v>129</v>
      </c>
    </row>
    <row r="240" s="12" customFormat="1">
      <c r="A240" s="12"/>
      <c r="B240" s="228"/>
      <c r="C240" s="229"/>
      <c r="D240" s="223" t="s">
        <v>136</v>
      </c>
      <c r="E240" s="230" t="s">
        <v>1</v>
      </c>
      <c r="F240" s="231" t="s">
        <v>646</v>
      </c>
      <c r="G240" s="229"/>
      <c r="H240" s="232">
        <v>72.319999999999993</v>
      </c>
      <c r="I240" s="233"/>
      <c r="J240" s="229"/>
      <c r="K240" s="229"/>
      <c r="L240" s="234"/>
      <c r="M240" s="235"/>
      <c r="N240" s="236"/>
      <c r="O240" s="236"/>
      <c r="P240" s="236"/>
      <c r="Q240" s="236"/>
      <c r="R240" s="236"/>
      <c r="S240" s="236"/>
      <c r="T240" s="237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238" t="s">
        <v>136</v>
      </c>
      <c r="AU240" s="238" t="s">
        <v>83</v>
      </c>
      <c r="AV240" s="12" t="s">
        <v>85</v>
      </c>
      <c r="AW240" s="12" t="s">
        <v>32</v>
      </c>
      <c r="AX240" s="12" t="s">
        <v>75</v>
      </c>
      <c r="AY240" s="238" t="s">
        <v>129</v>
      </c>
    </row>
    <row r="241" s="14" customFormat="1">
      <c r="A241" s="14"/>
      <c r="B241" s="250"/>
      <c r="C241" s="251"/>
      <c r="D241" s="223" t="s">
        <v>136</v>
      </c>
      <c r="E241" s="252" t="s">
        <v>1</v>
      </c>
      <c r="F241" s="253" t="s">
        <v>644</v>
      </c>
      <c r="G241" s="251"/>
      <c r="H241" s="252" t="s">
        <v>1</v>
      </c>
      <c r="I241" s="254"/>
      <c r="J241" s="251"/>
      <c r="K241" s="251"/>
      <c r="L241" s="255"/>
      <c r="M241" s="256"/>
      <c r="N241" s="257"/>
      <c r="O241" s="257"/>
      <c r="P241" s="257"/>
      <c r="Q241" s="257"/>
      <c r="R241" s="257"/>
      <c r="S241" s="257"/>
      <c r="T241" s="25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9" t="s">
        <v>136</v>
      </c>
      <c r="AU241" s="259" t="s">
        <v>83</v>
      </c>
      <c r="AV241" s="14" t="s">
        <v>83</v>
      </c>
      <c r="AW241" s="14" t="s">
        <v>32</v>
      </c>
      <c r="AX241" s="14" t="s">
        <v>75</v>
      </c>
      <c r="AY241" s="259" t="s">
        <v>129</v>
      </c>
    </row>
    <row r="242" s="12" customFormat="1">
      <c r="A242" s="12"/>
      <c r="B242" s="228"/>
      <c r="C242" s="229"/>
      <c r="D242" s="223" t="s">
        <v>136</v>
      </c>
      <c r="E242" s="230" t="s">
        <v>1</v>
      </c>
      <c r="F242" s="231" t="s">
        <v>647</v>
      </c>
      <c r="G242" s="229"/>
      <c r="H242" s="232">
        <v>-2</v>
      </c>
      <c r="I242" s="233"/>
      <c r="J242" s="229"/>
      <c r="K242" s="229"/>
      <c r="L242" s="234"/>
      <c r="M242" s="235"/>
      <c r="N242" s="236"/>
      <c r="O242" s="236"/>
      <c r="P242" s="236"/>
      <c r="Q242" s="236"/>
      <c r="R242" s="236"/>
      <c r="S242" s="236"/>
      <c r="T242" s="237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238" t="s">
        <v>136</v>
      </c>
      <c r="AU242" s="238" t="s">
        <v>83</v>
      </c>
      <c r="AV242" s="12" t="s">
        <v>85</v>
      </c>
      <c r="AW242" s="12" t="s">
        <v>32</v>
      </c>
      <c r="AX242" s="12" t="s">
        <v>75</v>
      </c>
      <c r="AY242" s="238" t="s">
        <v>129</v>
      </c>
    </row>
    <row r="243" s="13" customFormat="1">
      <c r="A243" s="13"/>
      <c r="B243" s="239"/>
      <c r="C243" s="240"/>
      <c r="D243" s="223" t="s">
        <v>136</v>
      </c>
      <c r="E243" s="241" t="s">
        <v>1</v>
      </c>
      <c r="F243" s="242" t="s">
        <v>138</v>
      </c>
      <c r="G243" s="240"/>
      <c r="H243" s="243">
        <v>70.319999999999993</v>
      </c>
      <c r="I243" s="244"/>
      <c r="J243" s="240"/>
      <c r="K243" s="240"/>
      <c r="L243" s="245"/>
      <c r="M243" s="246"/>
      <c r="N243" s="247"/>
      <c r="O243" s="247"/>
      <c r="P243" s="247"/>
      <c r="Q243" s="247"/>
      <c r="R243" s="247"/>
      <c r="S243" s="247"/>
      <c r="T243" s="24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9" t="s">
        <v>136</v>
      </c>
      <c r="AU243" s="249" t="s">
        <v>83</v>
      </c>
      <c r="AV243" s="13" t="s">
        <v>134</v>
      </c>
      <c r="AW243" s="13" t="s">
        <v>32</v>
      </c>
      <c r="AX243" s="13" t="s">
        <v>83</v>
      </c>
      <c r="AY243" s="249" t="s">
        <v>129</v>
      </c>
    </row>
    <row r="244" s="2" customFormat="1" ht="24.15" customHeight="1">
      <c r="A244" s="38"/>
      <c r="B244" s="39"/>
      <c r="C244" s="210" t="s">
        <v>297</v>
      </c>
      <c r="D244" s="210" t="s">
        <v>130</v>
      </c>
      <c r="E244" s="211" t="s">
        <v>303</v>
      </c>
      <c r="F244" s="212" t="s">
        <v>648</v>
      </c>
      <c r="G244" s="213" t="s">
        <v>300</v>
      </c>
      <c r="H244" s="214">
        <v>33.960000000000001</v>
      </c>
      <c r="I244" s="215"/>
      <c r="J244" s="216">
        <f>ROUND(I244*H244,2)</f>
        <v>0</v>
      </c>
      <c r="K244" s="212" t="s">
        <v>1</v>
      </c>
      <c r="L244" s="44"/>
      <c r="M244" s="217" t="s">
        <v>1</v>
      </c>
      <c r="N244" s="218" t="s">
        <v>40</v>
      </c>
      <c r="O244" s="91"/>
      <c r="P244" s="219">
        <f>O244*H244</f>
        <v>0</v>
      </c>
      <c r="Q244" s="219">
        <v>0</v>
      </c>
      <c r="R244" s="219">
        <f>Q244*H244</f>
        <v>0</v>
      </c>
      <c r="S244" s="219">
        <v>0</v>
      </c>
      <c r="T244" s="22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1" t="s">
        <v>134</v>
      </c>
      <c r="AT244" s="221" t="s">
        <v>130</v>
      </c>
      <c r="AU244" s="221" t="s">
        <v>83</v>
      </c>
      <c r="AY244" s="17" t="s">
        <v>129</v>
      </c>
      <c r="BE244" s="222">
        <f>IF(N244="základní",J244,0)</f>
        <v>0</v>
      </c>
      <c r="BF244" s="222">
        <f>IF(N244="snížená",J244,0)</f>
        <v>0</v>
      </c>
      <c r="BG244" s="222">
        <f>IF(N244="zákl. přenesená",J244,0)</f>
        <v>0</v>
      </c>
      <c r="BH244" s="222">
        <f>IF(N244="sníž. přenesená",J244,0)</f>
        <v>0</v>
      </c>
      <c r="BI244" s="222">
        <f>IF(N244="nulová",J244,0)</f>
        <v>0</v>
      </c>
      <c r="BJ244" s="17" t="s">
        <v>83</v>
      </c>
      <c r="BK244" s="222">
        <f>ROUND(I244*H244,2)</f>
        <v>0</v>
      </c>
      <c r="BL244" s="17" t="s">
        <v>134</v>
      </c>
      <c r="BM244" s="221" t="s">
        <v>301</v>
      </c>
    </row>
    <row r="245" s="2" customFormat="1">
      <c r="A245" s="38"/>
      <c r="B245" s="39"/>
      <c r="C245" s="40"/>
      <c r="D245" s="223" t="s">
        <v>135</v>
      </c>
      <c r="E245" s="40"/>
      <c r="F245" s="224" t="s">
        <v>648</v>
      </c>
      <c r="G245" s="40"/>
      <c r="H245" s="40"/>
      <c r="I245" s="225"/>
      <c r="J245" s="40"/>
      <c r="K245" s="40"/>
      <c r="L245" s="44"/>
      <c r="M245" s="226"/>
      <c r="N245" s="227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135</v>
      </c>
      <c r="AU245" s="17" t="s">
        <v>83</v>
      </c>
    </row>
    <row r="246" s="12" customFormat="1">
      <c r="A246" s="12"/>
      <c r="B246" s="228"/>
      <c r="C246" s="229"/>
      <c r="D246" s="223" t="s">
        <v>136</v>
      </c>
      <c r="E246" s="230" t="s">
        <v>1</v>
      </c>
      <c r="F246" s="231" t="s">
        <v>649</v>
      </c>
      <c r="G246" s="229"/>
      <c r="H246" s="232">
        <v>33.960000000000001</v>
      </c>
      <c r="I246" s="233"/>
      <c r="J246" s="229"/>
      <c r="K246" s="229"/>
      <c r="L246" s="234"/>
      <c r="M246" s="235"/>
      <c r="N246" s="236"/>
      <c r="O246" s="236"/>
      <c r="P246" s="236"/>
      <c r="Q246" s="236"/>
      <c r="R246" s="236"/>
      <c r="S246" s="236"/>
      <c r="T246" s="237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T246" s="238" t="s">
        <v>136</v>
      </c>
      <c r="AU246" s="238" t="s">
        <v>83</v>
      </c>
      <c r="AV246" s="12" t="s">
        <v>85</v>
      </c>
      <c r="AW246" s="12" t="s">
        <v>32</v>
      </c>
      <c r="AX246" s="12" t="s">
        <v>75</v>
      </c>
      <c r="AY246" s="238" t="s">
        <v>129</v>
      </c>
    </row>
    <row r="247" s="13" customFormat="1">
      <c r="A247" s="13"/>
      <c r="B247" s="239"/>
      <c r="C247" s="240"/>
      <c r="D247" s="223" t="s">
        <v>136</v>
      </c>
      <c r="E247" s="241" t="s">
        <v>1</v>
      </c>
      <c r="F247" s="242" t="s">
        <v>138</v>
      </c>
      <c r="G247" s="240"/>
      <c r="H247" s="243">
        <v>33.960000000000001</v>
      </c>
      <c r="I247" s="244"/>
      <c r="J247" s="240"/>
      <c r="K247" s="240"/>
      <c r="L247" s="245"/>
      <c r="M247" s="246"/>
      <c r="N247" s="247"/>
      <c r="O247" s="247"/>
      <c r="P247" s="247"/>
      <c r="Q247" s="247"/>
      <c r="R247" s="247"/>
      <c r="S247" s="247"/>
      <c r="T247" s="24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9" t="s">
        <v>136</v>
      </c>
      <c r="AU247" s="249" t="s">
        <v>83</v>
      </c>
      <c r="AV247" s="13" t="s">
        <v>134</v>
      </c>
      <c r="AW247" s="13" t="s">
        <v>32</v>
      </c>
      <c r="AX247" s="13" t="s">
        <v>83</v>
      </c>
      <c r="AY247" s="249" t="s">
        <v>129</v>
      </c>
    </row>
    <row r="248" s="2" customFormat="1" ht="24.15" customHeight="1">
      <c r="A248" s="38"/>
      <c r="B248" s="39"/>
      <c r="C248" s="210" t="s">
        <v>225</v>
      </c>
      <c r="D248" s="210" t="s">
        <v>130</v>
      </c>
      <c r="E248" s="211" t="s">
        <v>309</v>
      </c>
      <c r="F248" s="212" t="s">
        <v>650</v>
      </c>
      <c r="G248" s="213" t="s">
        <v>300</v>
      </c>
      <c r="H248" s="214">
        <v>11.896000000000001</v>
      </c>
      <c r="I248" s="215"/>
      <c r="J248" s="216">
        <f>ROUND(I248*H248,2)</f>
        <v>0</v>
      </c>
      <c r="K248" s="212" t="s">
        <v>1</v>
      </c>
      <c r="L248" s="44"/>
      <c r="M248" s="217" t="s">
        <v>1</v>
      </c>
      <c r="N248" s="218" t="s">
        <v>40</v>
      </c>
      <c r="O248" s="91"/>
      <c r="P248" s="219">
        <f>O248*H248</f>
        <v>0</v>
      </c>
      <c r="Q248" s="219">
        <v>0</v>
      </c>
      <c r="R248" s="219">
        <f>Q248*H248</f>
        <v>0</v>
      </c>
      <c r="S248" s="219">
        <v>0</v>
      </c>
      <c r="T248" s="22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1" t="s">
        <v>134</v>
      </c>
      <c r="AT248" s="221" t="s">
        <v>130</v>
      </c>
      <c r="AU248" s="221" t="s">
        <v>83</v>
      </c>
      <c r="AY248" s="17" t="s">
        <v>129</v>
      </c>
      <c r="BE248" s="222">
        <f>IF(N248="základní",J248,0)</f>
        <v>0</v>
      </c>
      <c r="BF248" s="222">
        <f>IF(N248="snížená",J248,0)</f>
        <v>0</v>
      </c>
      <c r="BG248" s="222">
        <f>IF(N248="zákl. přenesená",J248,0)</f>
        <v>0</v>
      </c>
      <c r="BH248" s="222">
        <f>IF(N248="sníž. přenesená",J248,0)</f>
        <v>0</v>
      </c>
      <c r="BI248" s="222">
        <f>IF(N248="nulová",J248,0)</f>
        <v>0</v>
      </c>
      <c r="BJ248" s="17" t="s">
        <v>83</v>
      </c>
      <c r="BK248" s="222">
        <f>ROUND(I248*H248,2)</f>
        <v>0</v>
      </c>
      <c r="BL248" s="17" t="s">
        <v>134</v>
      </c>
      <c r="BM248" s="221" t="s">
        <v>305</v>
      </c>
    </row>
    <row r="249" s="2" customFormat="1">
      <c r="A249" s="38"/>
      <c r="B249" s="39"/>
      <c r="C249" s="40"/>
      <c r="D249" s="223" t="s">
        <v>135</v>
      </c>
      <c r="E249" s="40"/>
      <c r="F249" s="224" t="s">
        <v>650</v>
      </c>
      <c r="G249" s="40"/>
      <c r="H249" s="40"/>
      <c r="I249" s="225"/>
      <c r="J249" s="40"/>
      <c r="K249" s="40"/>
      <c r="L249" s="44"/>
      <c r="M249" s="226"/>
      <c r="N249" s="227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135</v>
      </c>
      <c r="AU249" s="17" t="s">
        <v>83</v>
      </c>
    </row>
    <row r="250" s="12" customFormat="1">
      <c r="A250" s="12"/>
      <c r="B250" s="228"/>
      <c r="C250" s="229"/>
      <c r="D250" s="223" t="s">
        <v>136</v>
      </c>
      <c r="E250" s="230" t="s">
        <v>1</v>
      </c>
      <c r="F250" s="231" t="s">
        <v>651</v>
      </c>
      <c r="G250" s="229"/>
      <c r="H250" s="232">
        <v>11.896000000000001</v>
      </c>
      <c r="I250" s="233"/>
      <c r="J250" s="229"/>
      <c r="K250" s="229"/>
      <c r="L250" s="234"/>
      <c r="M250" s="235"/>
      <c r="N250" s="236"/>
      <c r="O250" s="236"/>
      <c r="P250" s="236"/>
      <c r="Q250" s="236"/>
      <c r="R250" s="236"/>
      <c r="S250" s="236"/>
      <c r="T250" s="237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238" t="s">
        <v>136</v>
      </c>
      <c r="AU250" s="238" t="s">
        <v>83</v>
      </c>
      <c r="AV250" s="12" t="s">
        <v>85</v>
      </c>
      <c r="AW250" s="12" t="s">
        <v>32</v>
      </c>
      <c r="AX250" s="12" t="s">
        <v>75</v>
      </c>
      <c r="AY250" s="238" t="s">
        <v>129</v>
      </c>
    </row>
    <row r="251" s="13" customFormat="1">
      <c r="A251" s="13"/>
      <c r="B251" s="239"/>
      <c r="C251" s="240"/>
      <c r="D251" s="223" t="s">
        <v>136</v>
      </c>
      <c r="E251" s="241" t="s">
        <v>1</v>
      </c>
      <c r="F251" s="242" t="s">
        <v>138</v>
      </c>
      <c r="G251" s="240"/>
      <c r="H251" s="243">
        <v>11.896000000000001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9" t="s">
        <v>136</v>
      </c>
      <c r="AU251" s="249" t="s">
        <v>83</v>
      </c>
      <c r="AV251" s="13" t="s">
        <v>134</v>
      </c>
      <c r="AW251" s="13" t="s">
        <v>32</v>
      </c>
      <c r="AX251" s="13" t="s">
        <v>83</v>
      </c>
      <c r="AY251" s="249" t="s">
        <v>129</v>
      </c>
    </row>
    <row r="252" s="2" customFormat="1" ht="21.75" customHeight="1">
      <c r="A252" s="38"/>
      <c r="B252" s="39"/>
      <c r="C252" s="210" t="s">
        <v>308</v>
      </c>
      <c r="D252" s="210" t="s">
        <v>130</v>
      </c>
      <c r="E252" s="211" t="s">
        <v>317</v>
      </c>
      <c r="F252" s="212" t="s">
        <v>318</v>
      </c>
      <c r="G252" s="213" t="s">
        <v>300</v>
      </c>
      <c r="H252" s="214">
        <v>3</v>
      </c>
      <c r="I252" s="215"/>
      <c r="J252" s="216">
        <f>ROUND(I252*H252,2)</f>
        <v>0</v>
      </c>
      <c r="K252" s="212" t="s">
        <v>1</v>
      </c>
      <c r="L252" s="44"/>
      <c r="M252" s="217" t="s">
        <v>1</v>
      </c>
      <c r="N252" s="218" t="s">
        <v>40</v>
      </c>
      <c r="O252" s="91"/>
      <c r="P252" s="219">
        <f>O252*H252</f>
        <v>0</v>
      </c>
      <c r="Q252" s="219">
        <v>0</v>
      </c>
      <c r="R252" s="219">
        <f>Q252*H252</f>
        <v>0</v>
      </c>
      <c r="S252" s="219">
        <v>0</v>
      </c>
      <c r="T252" s="22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1" t="s">
        <v>134</v>
      </c>
      <c r="AT252" s="221" t="s">
        <v>130</v>
      </c>
      <c r="AU252" s="221" t="s">
        <v>83</v>
      </c>
      <c r="AY252" s="17" t="s">
        <v>129</v>
      </c>
      <c r="BE252" s="222">
        <f>IF(N252="základní",J252,0)</f>
        <v>0</v>
      </c>
      <c r="BF252" s="222">
        <f>IF(N252="snížená",J252,0)</f>
        <v>0</v>
      </c>
      <c r="BG252" s="222">
        <f>IF(N252="zákl. přenesená",J252,0)</f>
        <v>0</v>
      </c>
      <c r="BH252" s="222">
        <f>IF(N252="sníž. přenesená",J252,0)</f>
        <v>0</v>
      </c>
      <c r="BI252" s="222">
        <f>IF(N252="nulová",J252,0)</f>
        <v>0</v>
      </c>
      <c r="BJ252" s="17" t="s">
        <v>83</v>
      </c>
      <c r="BK252" s="222">
        <f>ROUND(I252*H252,2)</f>
        <v>0</v>
      </c>
      <c r="BL252" s="17" t="s">
        <v>134</v>
      </c>
      <c r="BM252" s="221" t="s">
        <v>311</v>
      </c>
    </row>
    <row r="253" s="2" customFormat="1">
      <c r="A253" s="38"/>
      <c r="B253" s="39"/>
      <c r="C253" s="40"/>
      <c r="D253" s="223" t="s">
        <v>135</v>
      </c>
      <c r="E253" s="40"/>
      <c r="F253" s="224" t="s">
        <v>318</v>
      </c>
      <c r="G253" s="40"/>
      <c r="H253" s="40"/>
      <c r="I253" s="225"/>
      <c r="J253" s="40"/>
      <c r="K253" s="40"/>
      <c r="L253" s="44"/>
      <c r="M253" s="226"/>
      <c r="N253" s="227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135</v>
      </c>
      <c r="AU253" s="17" t="s">
        <v>83</v>
      </c>
    </row>
    <row r="254" s="12" customFormat="1">
      <c r="A254" s="12"/>
      <c r="B254" s="228"/>
      <c r="C254" s="229"/>
      <c r="D254" s="223" t="s">
        <v>136</v>
      </c>
      <c r="E254" s="230" t="s">
        <v>1</v>
      </c>
      <c r="F254" s="231" t="s">
        <v>143</v>
      </c>
      <c r="G254" s="229"/>
      <c r="H254" s="232">
        <v>3</v>
      </c>
      <c r="I254" s="233"/>
      <c r="J254" s="229"/>
      <c r="K254" s="229"/>
      <c r="L254" s="234"/>
      <c r="M254" s="235"/>
      <c r="N254" s="236"/>
      <c r="O254" s="236"/>
      <c r="P254" s="236"/>
      <c r="Q254" s="236"/>
      <c r="R254" s="236"/>
      <c r="S254" s="236"/>
      <c r="T254" s="237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T254" s="238" t="s">
        <v>136</v>
      </c>
      <c r="AU254" s="238" t="s">
        <v>83</v>
      </c>
      <c r="AV254" s="12" t="s">
        <v>85</v>
      </c>
      <c r="AW254" s="12" t="s">
        <v>32</v>
      </c>
      <c r="AX254" s="12" t="s">
        <v>75</v>
      </c>
      <c r="AY254" s="238" t="s">
        <v>129</v>
      </c>
    </row>
    <row r="255" s="13" customFormat="1">
      <c r="A255" s="13"/>
      <c r="B255" s="239"/>
      <c r="C255" s="240"/>
      <c r="D255" s="223" t="s">
        <v>136</v>
      </c>
      <c r="E255" s="241" t="s">
        <v>1</v>
      </c>
      <c r="F255" s="242" t="s">
        <v>138</v>
      </c>
      <c r="G255" s="240"/>
      <c r="H255" s="243">
        <v>3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9" t="s">
        <v>136</v>
      </c>
      <c r="AU255" s="249" t="s">
        <v>83</v>
      </c>
      <c r="AV255" s="13" t="s">
        <v>134</v>
      </c>
      <c r="AW255" s="13" t="s">
        <v>32</v>
      </c>
      <c r="AX255" s="13" t="s">
        <v>83</v>
      </c>
      <c r="AY255" s="249" t="s">
        <v>129</v>
      </c>
    </row>
    <row r="256" s="2" customFormat="1" ht="24.15" customHeight="1">
      <c r="A256" s="38"/>
      <c r="B256" s="39"/>
      <c r="C256" s="210" t="s">
        <v>229</v>
      </c>
      <c r="D256" s="210" t="s">
        <v>130</v>
      </c>
      <c r="E256" s="211" t="s">
        <v>327</v>
      </c>
      <c r="F256" s="212" t="s">
        <v>328</v>
      </c>
      <c r="G256" s="213" t="s">
        <v>300</v>
      </c>
      <c r="H256" s="214">
        <v>3</v>
      </c>
      <c r="I256" s="215"/>
      <c r="J256" s="216">
        <f>ROUND(I256*H256,2)</f>
        <v>0</v>
      </c>
      <c r="K256" s="212" t="s">
        <v>1</v>
      </c>
      <c r="L256" s="44"/>
      <c r="M256" s="217" t="s">
        <v>1</v>
      </c>
      <c r="N256" s="218" t="s">
        <v>40</v>
      </c>
      <c r="O256" s="91"/>
      <c r="P256" s="219">
        <f>O256*H256</f>
        <v>0</v>
      </c>
      <c r="Q256" s="219">
        <v>0</v>
      </c>
      <c r="R256" s="219">
        <f>Q256*H256</f>
        <v>0</v>
      </c>
      <c r="S256" s="219">
        <v>0</v>
      </c>
      <c r="T256" s="22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1" t="s">
        <v>134</v>
      </c>
      <c r="AT256" s="221" t="s">
        <v>130</v>
      </c>
      <c r="AU256" s="221" t="s">
        <v>83</v>
      </c>
      <c r="AY256" s="17" t="s">
        <v>129</v>
      </c>
      <c r="BE256" s="222">
        <f>IF(N256="základní",J256,0)</f>
        <v>0</v>
      </c>
      <c r="BF256" s="222">
        <f>IF(N256="snížená",J256,0)</f>
        <v>0</v>
      </c>
      <c r="BG256" s="222">
        <f>IF(N256="zákl. přenesená",J256,0)</f>
        <v>0</v>
      </c>
      <c r="BH256" s="222">
        <f>IF(N256="sníž. přenesená",J256,0)</f>
        <v>0</v>
      </c>
      <c r="BI256" s="222">
        <f>IF(N256="nulová",J256,0)</f>
        <v>0</v>
      </c>
      <c r="BJ256" s="17" t="s">
        <v>83</v>
      </c>
      <c r="BK256" s="222">
        <f>ROUND(I256*H256,2)</f>
        <v>0</v>
      </c>
      <c r="BL256" s="17" t="s">
        <v>134</v>
      </c>
      <c r="BM256" s="221" t="s">
        <v>315</v>
      </c>
    </row>
    <row r="257" s="2" customFormat="1">
      <c r="A257" s="38"/>
      <c r="B257" s="39"/>
      <c r="C257" s="40"/>
      <c r="D257" s="223" t="s">
        <v>135</v>
      </c>
      <c r="E257" s="40"/>
      <c r="F257" s="224" t="s">
        <v>328</v>
      </c>
      <c r="G257" s="40"/>
      <c r="H257" s="40"/>
      <c r="I257" s="225"/>
      <c r="J257" s="40"/>
      <c r="K257" s="40"/>
      <c r="L257" s="44"/>
      <c r="M257" s="226"/>
      <c r="N257" s="227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135</v>
      </c>
      <c r="AU257" s="17" t="s">
        <v>83</v>
      </c>
    </row>
    <row r="258" s="12" customFormat="1">
      <c r="A258" s="12"/>
      <c r="B258" s="228"/>
      <c r="C258" s="229"/>
      <c r="D258" s="223" t="s">
        <v>136</v>
      </c>
      <c r="E258" s="230" t="s">
        <v>1</v>
      </c>
      <c r="F258" s="231" t="s">
        <v>143</v>
      </c>
      <c r="G258" s="229"/>
      <c r="H258" s="232">
        <v>3</v>
      </c>
      <c r="I258" s="233"/>
      <c r="J258" s="229"/>
      <c r="K258" s="229"/>
      <c r="L258" s="234"/>
      <c r="M258" s="235"/>
      <c r="N258" s="236"/>
      <c r="O258" s="236"/>
      <c r="P258" s="236"/>
      <c r="Q258" s="236"/>
      <c r="R258" s="236"/>
      <c r="S258" s="236"/>
      <c r="T258" s="237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T258" s="238" t="s">
        <v>136</v>
      </c>
      <c r="AU258" s="238" t="s">
        <v>83</v>
      </c>
      <c r="AV258" s="12" t="s">
        <v>85</v>
      </c>
      <c r="AW258" s="12" t="s">
        <v>32</v>
      </c>
      <c r="AX258" s="12" t="s">
        <v>75</v>
      </c>
      <c r="AY258" s="238" t="s">
        <v>129</v>
      </c>
    </row>
    <row r="259" s="13" customFormat="1">
      <c r="A259" s="13"/>
      <c r="B259" s="239"/>
      <c r="C259" s="240"/>
      <c r="D259" s="223" t="s">
        <v>136</v>
      </c>
      <c r="E259" s="241" t="s">
        <v>1</v>
      </c>
      <c r="F259" s="242" t="s">
        <v>138</v>
      </c>
      <c r="G259" s="240"/>
      <c r="H259" s="243">
        <v>3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9" t="s">
        <v>136</v>
      </c>
      <c r="AU259" s="249" t="s">
        <v>83</v>
      </c>
      <c r="AV259" s="13" t="s">
        <v>134</v>
      </c>
      <c r="AW259" s="13" t="s">
        <v>32</v>
      </c>
      <c r="AX259" s="13" t="s">
        <v>83</v>
      </c>
      <c r="AY259" s="249" t="s">
        <v>129</v>
      </c>
    </row>
    <row r="260" s="2" customFormat="1" ht="21.75" customHeight="1">
      <c r="A260" s="38"/>
      <c r="B260" s="39"/>
      <c r="C260" s="210" t="s">
        <v>316</v>
      </c>
      <c r="D260" s="210" t="s">
        <v>130</v>
      </c>
      <c r="E260" s="211" t="s">
        <v>320</v>
      </c>
      <c r="F260" s="212" t="s">
        <v>321</v>
      </c>
      <c r="G260" s="213" t="s">
        <v>300</v>
      </c>
      <c r="H260" s="214">
        <v>3</v>
      </c>
      <c r="I260" s="215"/>
      <c r="J260" s="216">
        <f>ROUND(I260*H260,2)</f>
        <v>0</v>
      </c>
      <c r="K260" s="212" t="s">
        <v>1</v>
      </c>
      <c r="L260" s="44"/>
      <c r="M260" s="217" t="s">
        <v>1</v>
      </c>
      <c r="N260" s="218" t="s">
        <v>40</v>
      </c>
      <c r="O260" s="91"/>
      <c r="P260" s="219">
        <f>O260*H260</f>
        <v>0</v>
      </c>
      <c r="Q260" s="219">
        <v>0</v>
      </c>
      <c r="R260" s="219">
        <f>Q260*H260</f>
        <v>0</v>
      </c>
      <c r="S260" s="219">
        <v>0</v>
      </c>
      <c r="T260" s="22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1" t="s">
        <v>134</v>
      </c>
      <c r="AT260" s="221" t="s">
        <v>130</v>
      </c>
      <c r="AU260" s="221" t="s">
        <v>83</v>
      </c>
      <c r="AY260" s="17" t="s">
        <v>129</v>
      </c>
      <c r="BE260" s="222">
        <f>IF(N260="základní",J260,0)</f>
        <v>0</v>
      </c>
      <c r="BF260" s="222">
        <f>IF(N260="snížená",J260,0)</f>
        <v>0</v>
      </c>
      <c r="BG260" s="222">
        <f>IF(N260="zákl. přenesená",J260,0)</f>
        <v>0</v>
      </c>
      <c r="BH260" s="222">
        <f>IF(N260="sníž. přenesená",J260,0)</f>
        <v>0</v>
      </c>
      <c r="BI260" s="222">
        <f>IF(N260="nulová",J260,0)</f>
        <v>0</v>
      </c>
      <c r="BJ260" s="17" t="s">
        <v>83</v>
      </c>
      <c r="BK260" s="222">
        <f>ROUND(I260*H260,2)</f>
        <v>0</v>
      </c>
      <c r="BL260" s="17" t="s">
        <v>134</v>
      </c>
      <c r="BM260" s="221" t="s">
        <v>319</v>
      </c>
    </row>
    <row r="261" s="2" customFormat="1">
      <c r="A261" s="38"/>
      <c r="B261" s="39"/>
      <c r="C261" s="40"/>
      <c r="D261" s="223" t="s">
        <v>135</v>
      </c>
      <c r="E261" s="40"/>
      <c r="F261" s="224" t="s">
        <v>321</v>
      </c>
      <c r="G261" s="40"/>
      <c r="H261" s="40"/>
      <c r="I261" s="225"/>
      <c r="J261" s="40"/>
      <c r="K261" s="40"/>
      <c r="L261" s="44"/>
      <c r="M261" s="226"/>
      <c r="N261" s="227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135</v>
      </c>
      <c r="AU261" s="17" t="s">
        <v>83</v>
      </c>
    </row>
    <row r="262" s="12" customFormat="1">
      <c r="A262" s="12"/>
      <c r="B262" s="228"/>
      <c r="C262" s="229"/>
      <c r="D262" s="223" t="s">
        <v>136</v>
      </c>
      <c r="E262" s="230" t="s">
        <v>1</v>
      </c>
      <c r="F262" s="231" t="s">
        <v>143</v>
      </c>
      <c r="G262" s="229"/>
      <c r="H262" s="232">
        <v>3</v>
      </c>
      <c r="I262" s="233"/>
      <c r="J262" s="229"/>
      <c r="K262" s="229"/>
      <c r="L262" s="234"/>
      <c r="M262" s="235"/>
      <c r="N262" s="236"/>
      <c r="O262" s="236"/>
      <c r="P262" s="236"/>
      <c r="Q262" s="236"/>
      <c r="R262" s="236"/>
      <c r="S262" s="236"/>
      <c r="T262" s="237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238" t="s">
        <v>136</v>
      </c>
      <c r="AU262" s="238" t="s">
        <v>83</v>
      </c>
      <c r="AV262" s="12" t="s">
        <v>85</v>
      </c>
      <c r="AW262" s="12" t="s">
        <v>32</v>
      </c>
      <c r="AX262" s="12" t="s">
        <v>75</v>
      </c>
      <c r="AY262" s="238" t="s">
        <v>129</v>
      </c>
    </row>
    <row r="263" s="13" customFormat="1">
      <c r="A263" s="13"/>
      <c r="B263" s="239"/>
      <c r="C263" s="240"/>
      <c r="D263" s="223" t="s">
        <v>136</v>
      </c>
      <c r="E263" s="241" t="s">
        <v>1</v>
      </c>
      <c r="F263" s="242" t="s">
        <v>138</v>
      </c>
      <c r="G263" s="240"/>
      <c r="H263" s="243">
        <v>3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9" t="s">
        <v>136</v>
      </c>
      <c r="AU263" s="249" t="s">
        <v>83</v>
      </c>
      <c r="AV263" s="13" t="s">
        <v>134</v>
      </c>
      <c r="AW263" s="13" t="s">
        <v>32</v>
      </c>
      <c r="AX263" s="13" t="s">
        <v>83</v>
      </c>
      <c r="AY263" s="249" t="s">
        <v>129</v>
      </c>
    </row>
    <row r="264" s="2" customFormat="1" ht="24.15" customHeight="1">
      <c r="A264" s="38"/>
      <c r="B264" s="39"/>
      <c r="C264" s="210" t="s">
        <v>235</v>
      </c>
      <c r="D264" s="210" t="s">
        <v>130</v>
      </c>
      <c r="E264" s="211" t="s">
        <v>652</v>
      </c>
      <c r="F264" s="212" t="s">
        <v>653</v>
      </c>
      <c r="G264" s="213" t="s">
        <v>300</v>
      </c>
      <c r="H264" s="214">
        <v>3</v>
      </c>
      <c r="I264" s="215"/>
      <c r="J264" s="216">
        <f>ROUND(I264*H264,2)</f>
        <v>0</v>
      </c>
      <c r="K264" s="212" t="s">
        <v>1</v>
      </c>
      <c r="L264" s="44"/>
      <c r="M264" s="217" t="s">
        <v>1</v>
      </c>
      <c r="N264" s="218" t="s">
        <v>40</v>
      </c>
      <c r="O264" s="91"/>
      <c r="P264" s="219">
        <f>O264*H264</f>
        <v>0</v>
      </c>
      <c r="Q264" s="219">
        <v>0</v>
      </c>
      <c r="R264" s="219">
        <f>Q264*H264</f>
        <v>0</v>
      </c>
      <c r="S264" s="219">
        <v>0</v>
      </c>
      <c r="T264" s="220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1" t="s">
        <v>134</v>
      </c>
      <c r="AT264" s="221" t="s">
        <v>130</v>
      </c>
      <c r="AU264" s="221" t="s">
        <v>83</v>
      </c>
      <c r="AY264" s="17" t="s">
        <v>129</v>
      </c>
      <c r="BE264" s="222">
        <f>IF(N264="základní",J264,0)</f>
        <v>0</v>
      </c>
      <c r="BF264" s="222">
        <f>IF(N264="snížená",J264,0)</f>
        <v>0</v>
      </c>
      <c r="BG264" s="222">
        <f>IF(N264="zákl. přenesená",J264,0)</f>
        <v>0</v>
      </c>
      <c r="BH264" s="222">
        <f>IF(N264="sníž. přenesená",J264,0)</f>
        <v>0</v>
      </c>
      <c r="BI264" s="222">
        <f>IF(N264="nulová",J264,0)</f>
        <v>0</v>
      </c>
      <c r="BJ264" s="17" t="s">
        <v>83</v>
      </c>
      <c r="BK264" s="222">
        <f>ROUND(I264*H264,2)</f>
        <v>0</v>
      </c>
      <c r="BL264" s="17" t="s">
        <v>134</v>
      </c>
      <c r="BM264" s="221" t="s">
        <v>322</v>
      </c>
    </row>
    <row r="265" s="2" customFormat="1">
      <c r="A265" s="38"/>
      <c r="B265" s="39"/>
      <c r="C265" s="40"/>
      <c r="D265" s="223" t="s">
        <v>135</v>
      </c>
      <c r="E265" s="40"/>
      <c r="F265" s="224" t="s">
        <v>653</v>
      </c>
      <c r="G265" s="40"/>
      <c r="H265" s="40"/>
      <c r="I265" s="225"/>
      <c r="J265" s="40"/>
      <c r="K265" s="40"/>
      <c r="L265" s="44"/>
      <c r="M265" s="226"/>
      <c r="N265" s="227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135</v>
      </c>
      <c r="AU265" s="17" t="s">
        <v>83</v>
      </c>
    </row>
    <row r="266" s="12" customFormat="1">
      <c r="A266" s="12"/>
      <c r="B266" s="228"/>
      <c r="C266" s="229"/>
      <c r="D266" s="223" t="s">
        <v>136</v>
      </c>
      <c r="E266" s="230" t="s">
        <v>1</v>
      </c>
      <c r="F266" s="231" t="s">
        <v>143</v>
      </c>
      <c r="G266" s="229"/>
      <c r="H266" s="232">
        <v>3</v>
      </c>
      <c r="I266" s="233"/>
      <c r="J266" s="229"/>
      <c r="K266" s="229"/>
      <c r="L266" s="234"/>
      <c r="M266" s="235"/>
      <c r="N266" s="236"/>
      <c r="O266" s="236"/>
      <c r="P266" s="236"/>
      <c r="Q266" s="236"/>
      <c r="R266" s="236"/>
      <c r="S266" s="236"/>
      <c r="T266" s="237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T266" s="238" t="s">
        <v>136</v>
      </c>
      <c r="AU266" s="238" t="s">
        <v>83</v>
      </c>
      <c r="AV266" s="12" t="s">
        <v>85</v>
      </c>
      <c r="AW266" s="12" t="s">
        <v>32</v>
      </c>
      <c r="AX266" s="12" t="s">
        <v>75</v>
      </c>
      <c r="AY266" s="238" t="s">
        <v>129</v>
      </c>
    </row>
    <row r="267" s="13" customFormat="1">
      <c r="A267" s="13"/>
      <c r="B267" s="239"/>
      <c r="C267" s="240"/>
      <c r="D267" s="223" t="s">
        <v>136</v>
      </c>
      <c r="E267" s="241" t="s">
        <v>1</v>
      </c>
      <c r="F267" s="242" t="s">
        <v>138</v>
      </c>
      <c r="G267" s="240"/>
      <c r="H267" s="243">
        <v>3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9" t="s">
        <v>136</v>
      </c>
      <c r="AU267" s="249" t="s">
        <v>83</v>
      </c>
      <c r="AV267" s="13" t="s">
        <v>134</v>
      </c>
      <c r="AW267" s="13" t="s">
        <v>32</v>
      </c>
      <c r="AX267" s="13" t="s">
        <v>83</v>
      </c>
      <c r="AY267" s="249" t="s">
        <v>129</v>
      </c>
    </row>
    <row r="268" s="2" customFormat="1" ht="16.5" customHeight="1">
      <c r="A268" s="38"/>
      <c r="B268" s="39"/>
      <c r="C268" s="210" t="s">
        <v>323</v>
      </c>
      <c r="D268" s="210" t="s">
        <v>130</v>
      </c>
      <c r="E268" s="211" t="s">
        <v>333</v>
      </c>
      <c r="F268" s="212" t="s">
        <v>334</v>
      </c>
      <c r="G268" s="213" t="s">
        <v>300</v>
      </c>
      <c r="H268" s="214">
        <v>1</v>
      </c>
      <c r="I268" s="215"/>
      <c r="J268" s="216">
        <f>ROUND(I268*H268,2)</f>
        <v>0</v>
      </c>
      <c r="K268" s="212" t="s">
        <v>1</v>
      </c>
      <c r="L268" s="44"/>
      <c r="M268" s="217" t="s">
        <v>1</v>
      </c>
      <c r="N268" s="218" t="s">
        <v>40</v>
      </c>
      <c r="O268" s="91"/>
      <c r="P268" s="219">
        <f>O268*H268</f>
        <v>0</v>
      </c>
      <c r="Q268" s="219">
        <v>0</v>
      </c>
      <c r="R268" s="219">
        <f>Q268*H268</f>
        <v>0</v>
      </c>
      <c r="S268" s="219">
        <v>0</v>
      </c>
      <c r="T268" s="22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1" t="s">
        <v>134</v>
      </c>
      <c r="AT268" s="221" t="s">
        <v>130</v>
      </c>
      <c r="AU268" s="221" t="s">
        <v>83</v>
      </c>
      <c r="AY268" s="17" t="s">
        <v>129</v>
      </c>
      <c r="BE268" s="222">
        <f>IF(N268="základní",J268,0)</f>
        <v>0</v>
      </c>
      <c r="BF268" s="222">
        <f>IF(N268="snížená",J268,0)</f>
        <v>0</v>
      </c>
      <c r="BG268" s="222">
        <f>IF(N268="zákl. přenesená",J268,0)</f>
        <v>0</v>
      </c>
      <c r="BH268" s="222">
        <f>IF(N268="sníž. přenesená",J268,0)</f>
        <v>0</v>
      </c>
      <c r="BI268" s="222">
        <f>IF(N268="nulová",J268,0)</f>
        <v>0</v>
      </c>
      <c r="BJ268" s="17" t="s">
        <v>83</v>
      </c>
      <c r="BK268" s="222">
        <f>ROUND(I268*H268,2)</f>
        <v>0</v>
      </c>
      <c r="BL268" s="17" t="s">
        <v>134</v>
      </c>
      <c r="BM268" s="221" t="s">
        <v>326</v>
      </c>
    </row>
    <row r="269" s="2" customFormat="1">
      <c r="A269" s="38"/>
      <c r="B269" s="39"/>
      <c r="C269" s="40"/>
      <c r="D269" s="223" t="s">
        <v>135</v>
      </c>
      <c r="E269" s="40"/>
      <c r="F269" s="224" t="s">
        <v>334</v>
      </c>
      <c r="G269" s="40"/>
      <c r="H269" s="40"/>
      <c r="I269" s="225"/>
      <c r="J269" s="40"/>
      <c r="K269" s="40"/>
      <c r="L269" s="44"/>
      <c r="M269" s="226"/>
      <c r="N269" s="227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135</v>
      </c>
      <c r="AU269" s="17" t="s">
        <v>83</v>
      </c>
    </row>
    <row r="270" s="12" customFormat="1">
      <c r="A270" s="12"/>
      <c r="B270" s="228"/>
      <c r="C270" s="229"/>
      <c r="D270" s="223" t="s">
        <v>136</v>
      </c>
      <c r="E270" s="230" t="s">
        <v>1</v>
      </c>
      <c r="F270" s="231" t="s">
        <v>83</v>
      </c>
      <c r="G270" s="229"/>
      <c r="H270" s="232">
        <v>1</v>
      </c>
      <c r="I270" s="233"/>
      <c r="J270" s="229"/>
      <c r="K270" s="229"/>
      <c r="L270" s="234"/>
      <c r="M270" s="235"/>
      <c r="N270" s="236"/>
      <c r="O270" s="236"/>
      <c r="P270" s="236"/>
      <c r="Q270" s="236"/>
      <c r="R270" s="236"/>
      <c r="S270" s="236"/>
      <c r="T270" s="237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238" t="s">
        <v>136</v>
      </c>
      <c r="AU270" s="238" t="s">
        <v>83</v>
      </c>
      <c r="AV270" s="12" t="s">
        <v>85</v>
      </c>
      <c r="AW270" s="12" t="s">
        <v>32</v>
      </c>
      <c r="AX270" s="12" t="s">
        <v>75</v>
      </c>
      <c r="AY270" s="238" t="s">
        <v>129</v>
      </c>
    </row>
    <row r="271" s="13" customFormat="1">
      <c r="A271" s="13"/>
      <c r="B271" s="239"/>
      <c r="C271" s="240"/>
      <c r="D271" s="223" t="s">
        <v>136</v>
      </c>
      <c r="E271" s="241" t="s">
        <v>1</v>
      </c>
      <c r="F271" s="242" t="s">
        <v>138</v>
      </c>
      <c r="G271" s="240"/>
      <c r="H271" s="243">
        <v>1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9" t="s">
        <v>136</v>
      </c>
      <c r="AU271" s="249" t="s">
        <v>83</v>
      </c>
      <c r="AV271" s="13" t="s">
        <v>134</v>
      </c>
      <c r="AW271" s="13" t="s">
        <v>32</v>
      </c>
      <c r="AX271" s="13" t="s">
        <v>83</v>
      </c>
      <c r="AY271" s="249" t="s">
        <v>129</v>
      </c>
    </row>
    <row r="272" s="2" customFormat="1" ht="16.5" customHeight="1">
      <c r="A272" s="38"/>
      <c r="B272" s="39"/>
      <c r="C272" s="210" t="s">
        <v>242</v>
      </c>
      <c r="D272" s="210" t="s">
        <v>130</v>
      </c>
      <c r="E272" s="211" t="s">
        <v>339</v>
      </c>
      <c r="F272" s="212" t="s">
        <v>340</v>
      </c>
      <c r="G272" s="213" t="s">
        <v>300</v>
      </c>
      <c r="H272" s="214">
        <v>1</v>
      </c>
      <c r="I272" s="215"/>
      <c r="J272" s="216">
        <f>ROUND(I272*H272,2)</f>
        <v>0</v>
      </c>
      <c r="K272" s="212" t="s">
        <v>1</v>
      </c>
      <c r="L272" s="44"/>
      <c r="M272" s="217" t="s">
        <v>1</v>
      </c>
      <c r="N272" s="218" t="s">
        <v>40</v>
      </c>
      <c r="O272" s="91"/>
      <c r="P272" s="219">
        <f>O272*H272</f>
        <v>0</v>
      </c>
      <c r="Q272" s="219">
        <v>0</v>
      </c>
      <c r="R272" s="219">
        <f>Q272*H272</f>
        <v>0</v>
      </c>
      <c r="S272" s="219">
        <v>0</v>
      </c>
      <c r="T272" s="22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1" t="s">
        <v>134</v>
      </c>
      <c r="AT272" s="221" t="s">
        <v>130</v>
      </c>
      <c r="AU272" s="221" t="s">
        <v>83</v>
      </c>
      <c r="AY272" s="17" t="s">
        <v>129</v>
      </c>
      <c r="BE272" s="222">
        <f>IF(N272="základní",J272,0)</f>
        <v>0</v>
      </c>
      <c r="BF272" s="222">
        <f>IF(N272="snížená",J272,0)</f>
        <v>0</v>
      </c>
      <c r="BG272" s="222">
        <f>IF(N272="zákl. přenesená",J272,0)</f>
        <v>0</v>
      </c>
      <c r="BH272" s="222">
        <f>IF(N272="sníž. přenesená",J272,0)</f>
        <v>0</v>
      </c>
      <c r="BI272" s="222">
        <f>IF(N272="nulová",J272,0)</f>
        <v>0</v>
      </c>
      <c r="BJ272" s="17" t="s">
        <v>83</v>
      </c>
      <c r="BK272" s="222">
        <f>ROUND(I272*H272,2)</f>
        <v>0</v>
      </c>
      <c r="BL272" s="17" t="s">
        <v>134</v>
      </c>
      <c r="BM272" s="221" t="s">
        <v>329</v>
      </c>
    </row>
    <row r="273" s="2" customFormat="1">
      <c r="A273" s="38"/>
      <c r="B273" s="39"/>
      <c r="C273" s="40"/>
      <c r="D273" s="223" t="s">
        <v>135</v>
      </c>
      <c r="E273" s="40"/>
      <c r="F273" s="224" t="s">
        <v>340</v>
      </c>
      <c r="G273" s="40"/>
      <c r="H273" s="40"/>
      <c r="I273" s="225"/>
      <c r="J273" s="40"/>
      <c r="K273" s="40"/>
      <c r="L273" s="44"/>
      <c r="M273" s="226"/>
      <c r="N273" s="227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135</v>
      </c>
      <c r="AU273" s="17" t="s">
        <v>83</v>
      </c>
    </row>
    <row r="274" s="12" customFormat="1">
      <c r="A274" s="12"/>
      <c r="B274" s="228"/>
      <c r="C274" s="229"/>
      <c r="D274" s="223" t="s">
        <v>136</v>
      </c>
      <c r="E274" s="230" t="s">
        <v>1</v>
      </c>
      <c r="F274" s="231" t="s">
        <v>83</v>
      </c>
      <c r="G274" s="229"/>
      <c r="H274" s="232">
        <v>1</v>
      </c>
      <c r="I274" s="233"/>
      <c r="J274" s="229"/>
      <c r="K274" s="229"/>
      <c r="L274" s="234"/>
      <c r="M274" s="235"/>
      <c r="N274" s="236"/>
      <c r="O274" s="236"/>
      <c r="P274" s="236"/>
      <c r="Q274" s="236"/>
      <c r="R274" s="236"/>
      <c r="S274" s="236"/>
      <c r="T274" s="237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T274" s="238" t="s">
        <v>136</v>
      </c>
      <c r="AU274" s="238" t="s">
        <v>83</v>
      </c>
      <c r="AV274" s="12" t="s">
        <v>85</v>
      </c>
      <c r="AW274" s="12" t="s">
        <v>32</v>
      </c>
      <c r="AX274" s="12" t="s">
        <v>75</v>
      </c>
      <c r="AY274" s="238" t="s">
        <v>129</v>
      </c>
    </row>
    <row r="275" s="13" customFormat="1">
      <c r="A275" s="13"/>
      <c r="B275" s="239"/>
      <c r="C275" s="240"/>
      <c r="D275" s="223" t="s">
        <v>136</v>
      </c>
      <c r="E275" s="241" t="s">
        <v>1</v>
      </c>
      <c r="F275" s="242" t="s">
        <v>138</v>
      </c>
      <c r="G275" s="240"/>
      <c r="H275" s="243">
        <v>1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9" t="s">
        <v>136</v>
      </c>
      <c r="AU275" s="249" t="s">
        <v>83</v>
      </c>
      <c r="AV275" s="13" t="s">
        <v>134</v>
      </c>
      <c r="AW275" s="13" t="s">
        <v>32</v>
      </c>
      <c r="AX275" s="13" t="s">
        <v>83</v>
      </c>
      <c r="AY275" s="249" t="s">
        <v>129</v>
      </c>
    </row>
    <row r="276" s="2" customFormat="1" ht="24.15" customHeight="1">
      <c r="A276" s="38"/>
      <c r="B276" s="39"/>
      <c r="C276" s="210" t="s">
        <v>330</v>
      </c>
      <c r="D276" s="210" t="s">
        <v>130</v>
      </c>
      <c r="E276" s="211" t="s">
        <v>346</v>
      </c>
      <c r="F276" s="212" t="s">
        <v>347</v>
      </c>
      <c r="G276" s="213" t="s">
        <v>300</v>
      </c>
      <c r="H276" s="214">
        <v>8</v>
      </c>
      <c r="I276" s="215"/>
      <c r="J276" s="216">
        <f>ROUND(I276*H276,2)</f>
        <v>0</v>
      </c>
      <c r="K276" s="212" t="s">
        <v>1</v>
      </c>
      <c r="L276" s="44"/>
      <c r="M276" s="217" t="s">
        <v>1</v>
      </c>
      <c r="N276" s="218" t="s">
        <v>40</v>
      </c>
      <c r="O276" s="91"/>
      <c r="P276" s="219">
        <f>O276*H276</f>
        <v>0</v>
      </c>
      <c r="Q276" s="219">
        <v>0</v>
      </c>
      <c r="R276" s="219">
        <f>Q276*H276</f>
        <v>0</v>
      </c>
      <c r="S276" s="219">
        <v>0</v>
      </c>
      <c r="T276" s="22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1" t="s">
        <v>134</v>
      </c>
      <c r="AT276" s="221" t="s">
        <v>130</v>
      </c>
      <c r="AU276" s="221" t="s">
        <v>83</v>
      </c>
      <c r="AY276" s="17" t="s">
        <v>129</v>
      </c>
      <c r="BE276" s="222">
        <f>IF(N276="základní",J276,0)</f>
        <v>0</v>
      </c>
      <c r="BF276" s="222">
        <f>IF(N276="snížená",J276,0)</f>
        <v>0</v>
      </c>
      <c r="BG276" s="222">
        <f>IF(N276="zákl. přenesená",J276,0)</f>
        <v>0</v>
      </c>
      <c r="BH276" s="222">
        <f>IF(N276="sníž. přenesená",J276,0)</f>
        <v>0</v>
      </c>
      <c r="BI276" s="222">
        <f>IF(N276="nulová",J276,0)</f>
        <v>0</v>
      </c>
      <c r="BJ276" s="17" t="s">
        <v>83</v>
      </c>
      <c r="BK276" s="222">
        <f>ROUND(I276*H276,2)</f>
        <v>0</v>
      </c>
      <c r="BL276" s="17" t="s">
        <v>134</v>
      </c>
      <c r="BM276" s="221" t="s">
        <v>332</v>
      </c>
    </row>
    <row r="277" s="2" customFormat="1">
      <c r="A277" s="38"/>
      <c r="B277" s="39"/>
      <c r="C277" s="40"/>
      <c r="D277" s="223" t="s">
        <v>135</v>
      </c>
      <c r="E277" s="40"/>
      <c r="F277" s="224" t="s">
        <v>347</v>
      </c>
      <c r="G277" s="40"/>
      <c r="H277" s="40"/>
      <c r="I277" s="225"/>
      <c r="J277" s="40"/>
      <c r="K277" s="40"/>
      <c r="L277" s="44"/>
      <c r="M277" s="226"/>
      <c r="N277" s="227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135</v>
      </c>
      <c r="AU277" s="17" t="s">
        <v>83</v>
      </c>
    </row>
    <row r="278" s="12" customFormat="1">
      <c r="A278" s="12"/>
      <c r="B278" s="228"/>
      <c r="C278" s="229"/>
      <c r="D278" s="223" t="s">
        <v>136</v>
      </c>
      <c r="E278" s="230" t="s">
        <v>1</v>
      </c>
      <c r="F278" s="231" t="s">
        <v>160</v>
      </c>
      <c r="G278" s="229"/>
      <c r="H278" s="232">
        <v>8</v>
      </c>
      <c r="I278" s="233"/>
      <c r="J278" s="229"/>
      <c r="K278" s="229"/>
      <c r="L278" s="234"/>
      <c r="M278" s="235"/>
      <c r="N278" s="236"/>
      <c r="O278" s="236"/>
      <c r="P278" s="236"/>
      <c r="Q278" s="236"/>
      <c r="R278" s="236"/>
      <c r="S278" s="236"/>
      <c r="T278" s="237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238" t="s">
        <v>136</v>
      </c>
      <c r="AU278" s="238" t="s">
        <v>83</v>
      </c>
      <c r="AV278" s="12" t="s">
        <v>85</v>
      </c>
      <c r="AW278" s="12" t="s">
        <v>32</v>
      </c>
      <c r="AX278" s="12" t="s">
        <v>75</v>
      </c>
      <c r="AY278" s="238" t="s">
        <v>129</v>
      </c>
    </row>
    <row r="279" s="13" customFormat="1">
      <c r="A279" s="13"/>
      <c r="B279" s="239"/>
      <c r="C279" s="240"/>
      <c r="D279" s="223" t="s">
        <v>136</v>
      </c>
      <c r="E279" s="241" t="s">
        <v>1</v>
      </c>
      <c r="F279" s="242" t="s">
        <v>138</v>
      </c>
      <c r="G279" s="240"/>
      <c r="H279" s="243">
        <v>8</v>
      </c>
      <c r="I279" s="244"/>
      <c r="J279" s="240"/>
      <c r="K279" s="240"/>
      <c r="L279" s="245"/>
      <c r="M279" s="246"/>
      <c r="N279" s="247"/>
      <c r="O279" s="247"/>
      <c r="P279" s="247"/>
      <c r="Q279" s="247"/>
      <c r="R279" s="247"/>
      <c r="S279" s="247"/>
      <c r="T279" s="24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9" t="s">
        <v>136</v>
      </c>
      <c r="AU279" s="249" t="s">
        <v>83</v>
      </c>
      <c r="AV279" s="13" t="s">
        <v>134</v>
      </c>
      <c r="AW279" s="13" t="s">
        <v>32</v>
      </c>
      <c r="AX279" s="13" t="s">
        <v>83</v>
      </c>
      <c r="AY279" s="249" t="s">
        <v>129</v>
      </c>
    </row>
    <row r="280" s="2" customFormat="1" ht="16.5" customHeight="1">
      <c r="A280" s="38"/>
      <c r="B280" s="39"/>
      <c r="C280" s="210" t="s">
        <v>248</v>
      </c>
      <c r="D280" s="210" t="s">
        <v>130</v>
      </c>
      <c r="E280" s="211" t="s">
        <v>349</v>
      </c>
      <c r="F280" s="212" t="s">
        <v>350</v>
      </c>
      <c r="G280" s="213" t="s">
        <v>300</v>
      </c>
      <c r="H280" s="214">
        <v>8</v>
      </c>
      <c r="I280" s="215"/>
      <c r="J280" s="216">
        <f>ROUND(I280*H280,2)</f>
        <v>0</v>
      </c>
      <c r="K280" s="212" t="s">
        <v>1</v>
      </c>
      <c r="L280" s="44"/>
      <c r="M280" s="217" t="s">
        <v>1</v>
      </c>
      <c r="N280" s="218" t="s">
        <v>40</v>
      </c>
      <c r="O280" s="91"/>
      <c r="P280" s="219">
        <f>O280*H280</f>
        <v>0</v>
      </c>
      <c r="Q280" s="219">
        <v>0</v>
      </c>
      <c r="R280" s="219">
        <f>Q280*H280</f>
        <v>0</v>
      </c>
      <c r="S280" s="219">
        <v>0</v>
      </c>
      <c r="T280" s="220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1" t="s">
        <v>134</v>
      </c>
      <c r="AT280" s="221" t="s">
        <v>130</v>
      </c>
      <c r="AU280" s="221" t="s">
        <v>83</v>
      </c>
      <c r="AY280" s="17" t="s">
        <v>129</v>
      </c>
      <c r="BE280" s="222">
        <f>IF(N280="základní",J280,0)</f>
        <v>0</v>
      </c>
      <c r="BF280" s="222">
        <f>IF(N280="snížená",J280,0)</f>
        <v>0</v>
      </c>
      <c r="BG280" s="222">
        <f>IF(N280="zákl. přenesená",J280,0)</f>
        <v>0</v>
      </c>
      <c r="BH280" s="222">
        <f>IF(N280="sníž. přenesená",J280,0)</f>
        <v>0</v>
      </c>
      <c r="BI280" s="222">
        <f>IF(N280="nulová",J280,0)</f>
        <v>0</v>
      </c>
      <c r="BJ280" s="17" t="s">
        <v>83</v>
      </c>
      <c r="BK280" s="222">
        <f>ROUND(I280*H280,2)</f>
        <v>0</v>
      </c>
      <c r="BL280" s="17" t="s">
        <v>134</v>
      </c>
      <c r="BM280" s="221" t="s">
        <v>335</v>
      </c>
    </row>
    <row r="281" s="2" customFormat="1">
      <c r="A281" s="38"/>
      <c r="B281" s="39"/>
      <c r="C281" s="40"/>
      <c r="D281" s="223" t="s">
        <v>135</v>
      </c>
      <c r="E281" s="40"/>
      <c r="F281" s="224" t="s">
        <v>350</v>
      </c>
      <c r="G281" s="40"/>
      <c r="H281" s="40"/>
      <c r="I281" s="225"/>
      <c r="J281" s="40"/>
      <c r="K281" s="40"/>
      <c r="L281" s="44"/>
      <c r="M281" s="226"/>
      <c r="N281" s="227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135</v>
      </c>
      <c r="AU281" s="17" t="s">
        <v>83</v>
      </c>
    </row>
    <row r="282" s="12" customFormat="1">
      <c r="A282" s="12"/>
      <c r="B282" s="228"/>
      <c r="C282" s="229"/>
      <c r="D282" s="223" t="s">
        <v>136</v>
      </c>
      <c r="E282" s="230" t="s">
        <v>1</v>
      </c>
      <c r="F282" s="231" t="s">
        <v>160</v>
      </c>
      <c r="G282" s="229"/>
      <c r="H282" s="232">
        <v>8</v>
      </c>
      <c r="I282" s="233"/>
      <c r="J282" s="229"/>
      <c r="K282" s="229"/>
      <c r="L282" s="234"/>
      <c r="M282" s="235"/>
      <c r="N282" s="236"/>
      <c r="O282" s="236"/>
      <c r="P282" s="236"/>
      <c r="Q282" s="236"/>
      <c r="R282" s="236"/>
      <c r="S282" s="236"/>
      <c r="T282" s="237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T282" s="238" t="s">
        <v>136</v>
      </c>
      <c r="AU282" s="238" t="s">
        <v>83</v>
      </c>
      <c r="AV282" s="12" t="s">
        <v>85</v>
      </c>
      <c r="AW282" s="12" t="s">
        <v>32</v>
      </c>
      <c r="AX282" s="12" t="s">
        <v>75</v>
      </c>
      <c r="AY282" s="238" t="s">
        <v>129</v>
      </c>
    </row>
    <row r="283" s="13" customFormat="1">
      <c r="A283" s="13"/>
      <c r="B283" s="239"/>
      <c r="C283" s="240"/>
      <c r="D283" s="223" t="s">
        <v>136</v>
      </c>
      <c r="E283" s="241" t="s">
        <v>1</v>
      </c>
      <c r="F283" s="242" t="s">
        <v>138</v>
      </c>
      <c r="G283" s="240"/>
      <c r="H283" s="243">
        <v>8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9" t="s">
        <v>136</v>
      </c>
      <c r="AU283" s="249" t="s">
        <v>83</v>
      </c>
      <c r="AV283" s="13" t="s">
        <v>134</v>
      </c>
      <c r="AW283" s="13" t="s">
        <v>32</v>
      </c>
      <c r="AX283" s="13" t="s">
        <v>83</v>
      </c>
      <c r="AY283" s="249" t="s">
        <v>129</v>
      </c>
    </row>
    <row r="284" s="2" customFormat="1" ht="24.15" customHeight="1">
      <c r="A284" s="38"/>
      <c r="B284" s="39"/>
      <c r="C284" s="210" t="s">
        <v>338</v>
      </c>
      <c r="D284" s="210" t="s">
        <v>130</v>
      </c>
      <c r="E284" s="211" t="s">
        <v>353</v>
      </c>
      <c r="F284" s="212" t="s">
        <v>354</v>
      </c>
      <c r="G284" s="213" t="s">
        <v>300</v>
      </c>
      <c r="H284" s="214">
        <v>5</v>
      </c>
      <c r="I284" s="215"/>
      <c r="J284" s="216">
        <f>ROUND(I284*H284,2)</f>
        <v>0</v>
      </c>
      <c r="K284" s="212" t="s">
        <v>1</v>
      </c>
      <c r="L284" s="44"/>
      <c r="M284" s="217" t="s">
        <v>1</v>
      </c>
      <c r="N284" s="218" t="s">
        <v>40</v>
      </c>
      <c r="O284" s="91"/>
      <c r="P284" s="219">
        <f>O284*H284</f>
        <v>0</v>
      </c>
      <c r="Q284" s="219">
        <v>0</v>
      </c>
      <c r="R284" s="219">
        <f>Q284*H284</f>
        <v>0</v>
      </c>
      <c r="S284" s="219">
        <v>0</v>
      </c>
      <c r="T284" s="220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1" t="s">
        <v>134</v>
      </c>
      <c r="AT284" s="221" t="s">
        <v>130</v>
      </c>
      <c r="AU284" s="221" t="s">
        <v>83</v>
      </c>
      <c r="AY284" s="17" t="s">
        <v>129</v>
      </c>
      <c r="BE284" s="222">
        <f>IF(N284="základní",J284,0)</f>
        <v>0</v>
      </c>
      <c r="BF284" s="222">
        <f>IF(N284="snížená",J284,0)</f>
        <v>0</v>
      </c>
      <c r="BG284" s="222">
        <f>IF(N284="zákl. přenesená",J284,0)</f>
        <v>0</v>
      </c>
      <c r="BH284" s="222">
        <f>IF(N284="sníž. přenesená",J284,0)</f>
        <v>0</v>
      </c>
      <c r="BI284" s="222">
        <f>IF(N284="nulová",J284,0)</f>
        <v>0</v>
      </c>
      <c r="BJ284" s="17" t="s">
        <v>83</v>
      </c>
      <c r="BK284" s="222">
        <f>ROUND(I284*H284,2)</f>
        <v>0</v>
      </c>
      <c r="BL284" s="17" t="s">
        <v>134</v>
      </c>
      <c r="BM284" s="221" t="s">
        <v>341</v>
      </c>
    </row>
    <row r="285" s="2" customFormat="1">
      <c r="A285" s="38"/>
      <c r="B285" s="39"/>
      <c r="C285" s="40"/>
      <c r="D285" s="223" t="s">
        <v>135</v>
      </c>
      <c r="E285" s="40"/>
      <c r="F285" s="224" t="s">
        <v>354</v>
      </c>
      <c r="G285" s="40"/>
      <c r="H285" s="40"/>
      <c r="I285" s="225"/>
      <c r="J285" s="40"/>
      <c r="K285" s="40"/>
      <c r="L285" s="44"/>
      <c r="M285" s="226"/>
      <c r="N285" s="227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135</v>
      </c>
      <c r="AU285" s="17" t="s">
        <v>83</v>
      </c>
    </row>
    <row r="286" s="12" customFormat="1">
      <c r="A286" s="12"/>
      <c r="B286" s="228"/>
      <c r="C286" s="229"/>
      <c r="D286" s="223" t="s">
        <v>136</v>
      </c>
      <c r="E286" s="230" t="s">
        <v>1</v>
      </c>
      <c r="F286" s="231" t="s">
        <v>163</v>
      </c>
      <c r="G286" s="229"/>
      <c r="H286" s="232">
        <v>5</v>
      </c>
      <c r="I286" s="233"/>
      <c r="J286" s="229"/>
      <c r="K286" s="229"/>
      <c r="L286" s="234"/>
      <c r="M286" s="235"/>
      <c r="N286" s="236"/>
      <c r="O286" s="236"/>
      <c r="P286" s="236"/>
      <c r="Q286" s="236"/>
      <c r="R286" s="236"/>
      <c r="S286" s="236"/>
      <c r="T286" s="237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T286" s="238" t="s">
        <v>136</v>
      </c>
      <c r="AU286" s="238" t="s">
        <v>83</v>
      </c>
      <c r="AV286" s="12" t="s">
        <v>85</v>
      </c>
      <c r="AW286" s="12" t="s">
        <v>32</v>
      </c>
      <c r="AX286" s="12" t="s">
        <v>75</v>
      </c>
      <c r="AY286" s="238" t="s">
        <v>129</v>
      </c>
    </row>
    <row r="287" s="13" customFormat="1">
      <c r="A287" s="13"/>
      <c r="B287" s="239"/>
      <c r="C287" s="240"/>
      <c r="D287" s="223" t="s">
        <v>136</v>
      </c>
      <c r="E287" s="241" t="s">
        <v>1</v>
      </c>
      <c r="F287" s="242" t="s">
        <v>138</v>
      </c>
      <c r="G287" s="240"/>
      <c r="H287" s="243">
        <v>5</v>
      </c>
      <c r="I287" s="244"/>
      <c r="J287" s="240"/>
      <c r="K287" s="240"/>
      <c r="L287" s="245"/>
      <c r="M287" s="246"/>
      <c r="N287" s="247"/>
      <c r="O287" s="247"/>
      <c r="P287" s="247"/>
      <c r="Q287" s="247"/>
      <c r="R287" s="247"/>
      <c r="S287" s="247"/>
      <c r="T287" s="24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9" t="s">
        <v>136</v>
      </c>
      <c r="AU287" s="249" t="s">
        <v>83</v>
      </c>
      <c r="AV287" s="13" t="s">
        <v>134</v>
      </c>
      <c r="AW287" s="13" t="s">
        <v>32</v>
      </c>
      <c r="AX287" s="13" t="s">
        <v>83</v>
      </c>
      <c r="AY287" s="249" t="s">
        <v>129</v>
      </c>
    </row>
    <row r="288" s="2" customFormat="1" ht="16.5" customHeight="1">
      <c r="A288" s="38"/>
      <c r="B288" s="39"/>
      <c r="C288" s="210" t="s">
        <v>255</v>
      </c>
      <c r="D288" s="210" t="s">
        <v>130</v>
      </c>
      <c r="E288" s="211" t="s">
        <v>363</v>
      </c>
      <c r="F288" s="212" t="s">
        <v>364</v>
      </c>
      <c r="G288" s="213" t="s">
        <v>300</v>
      </c>
      <c r="H288" s="214">
        <v>5</v>
      </c>
      <c r="I288" s="215"/>
      <c r="J288" s="216">
        <f>ROUND(I288*H288,2)</f>
        <v>0</v>
      </c>
      <c r="K288" s="212" t="s">
        <v>1</v>
      </c>
      <c r="L288" s="44"/>
      <c r="M288" s="217" t="s">
        <v>1</v>
      </c>
      <c r="N288" s="218" t="s">
        <v>40</v>
      </c>
      <c r="O288" s="91"/>
      <c r="P288" s="219">
        <f>O288*H288</f>
        <v>0</v>
      </c>
      <c r="Q288" s="219">
        <v>0</v>
      </c>
      <c r="R288" s="219">
        <f>Q288*H288</f>
        <v>0</v>
      </c>
      <c r="S288" s="219">
        <v>0</v>
      </c>
      <c r="T288" s="220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1" t="s">
        <v>134</v>
      </c>
      <c r="AT288" s="221" t="s">
        <v>130</v>
      </c>
      <c r="AU288" s="221" t="s">
        <v>83</v>
      </c>
      <c r="AY288" s="17" t="s">
        <v>129</v>
      </c>
      <c r="BE288" s="222">
        <f>IF(N288="základní",J288,0)</f>
        <v>0</v>
      </c>
      <c r="BF288" s="222">
        <f>IF(N288="snížená",J288,0)</f>
        <v>0</v>
      </c>
      <c r="BG288" s="222">
        <f>IF(N288="zákl. přenesená",J288,0)</f>
        <v>0</v>
      </c>
      <c r="BH288" s="222">
        <f>IF(N288="sníž. přenesená",J288,0)</f>
        <v>0</v>
      </c>
      <c r="BI288" s="222">
        <f>IF(N288="nulová",J288,0)</f>
        <v>0</v>
      </c>
      <c r="BJ288" s="17" t="s">
        <v>83</v>
      </c>
      <c r="BK288" s="222">
        <f>ROUND(I288*H288,2)</f>
        <v>0</v>
      </c>
      <c r="BL288" s="17" t="s">
        <v>134</v>
      </c>
      <c r="BM288" s="221" t="s">
        <v>344</v>
      </c>
    </row>
    <row r="289" s="2" customFormat="1">
      <c r="A289" s="38"/>
      <c r="B289" s="39"/>
      <c r="C289" s="40"/>
      <c r="D289" s="223" t="s">
        <v>135</v>
      </c>
      <c r="E289" s="40"/>
      <c r="F289" s="224" t="s">
        <v>364</v>
      </c>
      <c r="G289" s="40"/>
      <c r="H289" s="40"/>
      <c r="I289" s="225"/>
      <c r="J289" s="40"/>
      <c r="K289" s="40"/>
      <c r="L289" s="44"/>
      <c r="M289" s="226"/>
      <c r="N289" s="227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135</v>
      </c>
      <c r="AU289" s="17" t="s">
        <v>83</v>
      </c>
    </row>
    <row r="290" s="12" customFormat="1">
      <c r="A290" s="12"/>
      <c r="B290" s="228"/>
      <c r="C290" s="229"/>
      <c r="D290" s="223" t="s">
        <v>136</v>
      </c>
      <c r="E290" s="230" t="s">
        <v>1</v>
      </c>
      <c r="F290" s="231" t="s">
        <v>163</v>
      </c>
      <c r="G290" s="229"/>
      <c r="H290" s="232">
        <v>5</v>
      </c>
      <c r="I290" s="233"/>
      <c r="J290" s="229"/>
      <c r="K290" s="229"/>
      <c r="L290" s="234"/>
      <c r="M290" s="235"/>
      <c r="N290" s="236"/>
      <c r="O290" s="236"/>
      <c r="P290" s="236"/>
      <c r="Q290" s="236"/>
      <c r="R290" s="236"/>
      <c r="S290" s="236"/>
      <c r="T290" s="237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T290" s="238" t="s">
        <v>136</v>
      </c>
      <c r="AU290" s="238" t="s">
        <v>83</v>
      </c>
      <c r="AV290" s="12" t="s">
        <v>85</v>
      </c>
      <c r="AW290" s="12" t="s">
        <v>32</v>
      </c>
      <c r="AX290" s="12" t="s">
        <v>75</v>
      </c>
      <c r="AY290" s="238" t="s">
        <v>129</v>
      </c>
    </row>
    <row r="291" s="13" customFormat="1">
      <c r="A291" s="13"/>
      <c r="B291" s="239"/>
      <c r="C291" s="240"/>
      <c r="D291" s="223" t="s">
        <v>136</v>
      </c>
      <c r="E291" s="241" t="s">
        <v>1</v>
      </c>
      <c r="F291" s="242" t="s">
        <v>138</v>
      </c>
      <c r="G291" s="240"/>
      <c r="H291" s="243">
        <v>5</v>
      </c>
      <c r="I291" s="244"/>
      <c r="J291" s="240"/>
      <c r="K291" s="240"/>
      <c r="L291" s="245"/>
      <c r="M291" s="246"/>
      <c r="N291" s="247"/>
      <c r="O291" s="247"/>
      <c r="P291" s="247"/>
      <c r="Q291" s="247"/>
      <c r="R291" s="247"/>
      <c r="S291" s="247"/>
      <c r="T291" s="24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9" t="s">
        <v>136</v>
      </c>
      <c r="AU291" s="249" t="s">
        <v>83</v>
      </c>
      <c r="AV291" s="13" t="s">
        <v>134</v>
      </c>
      <c r="AW291" s="13" t="s">
        <v>32</v>
      </c>
      <c r="AX291" s="13" t="s">
        <v>83</v>
      </c>
      <c r="AY291" s="249" t="s">
        <v>129</v>
      </c>
    </row>
    <row r="292" s="2" customFormat="1" ht="16.5" customHeight="1">
      <c r="A292" s="38"/>
      <c r="B292" s="39"/>
      <c r="C292" s="210" t="s">
        <v>345</v>
      </c>
      <c r="D292" s="210" t="s">
        <v>130</v>
      </c>
      <c r="E292" s="211" t="s">
        <v>356</v>
      </c>
      <c r="F292" s="212" t="s">
        <v>357</v>
      </c>
      <c r="G292" s="213" t="s">
        <v>300</v>
      </c>
      <c r="H292" s="214">
        <v>2</v>
      </c>
      <c r="I292" s="215"/>
      <c r="J292" s="216">
        <f>ROUND(I292*H292,2)</f>
        <v>0</v>
      </c>
      <c r="K292" s="212" t="s">
        <v>1</v>
      </c>
      <c r="L292" s="44"/>
      <c r="M292" s="217" t="s">
        <v>1</v>
      </c>
      <c r="N292" s="218" t="s">
        <v>40</v>
      </c>
      <c r="O292" s="91"/>
      <c r="P292" s="219">
        <f>O292*H292</f>
        <v>0</v>
      </c>
      <c r="Q292" s="219">
        <v>0</v>
      </c>
      <c r="R292" s="219">
        <f>Q292*H292</f>
        <v>0</v>
      </c>
      <c r="S292" s="219">
        <v>0</v>
      </c>
      <c r="T292" s="220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1" t="s">
        <v>134</v>
      </c>
      <c r="AT292" s="221" t="s">
        <v>130</v>
      </c>
      <c r="AU292" s="221" t="s">
        <v>83</v>
      </c>
      <c r="AY292" s="17" t="s">
        <v>129</v>
      </c>
      <c r="BE292" s="222">
        <f>IF(N292="základní",J292,0)</f>
        <v>0</v>
      </c>
      <c r="BF292" s="222">
        <f>IF(N292="snížená",J292,0)</f>
        <v>0</v>
      </c>
      <c r="BG292" s="222">
        <f>IF(N292="zákl. přenesená",J292,0)</f>
        <v>0</v>
      </c>
      <c r="BH292" s="222">
        <f>IF(N292="sníž. přenesená",J292,0)</f>
        <v>0</v>
      </c>
      <c r="BI292" s="222">
        <f>IF(N292="nulová",J292,0)</f>
        <v>0</v>
      </c>
      <c r="BJ292" s="17" t="s">
        <v>83</v>
      </c>
      <c r="BK292" s="222">
        <f>ROUND(I292*H292,2)</f>
        <v>0</v>
      </c>
      <c r="BL292" s="17" t="s">
        <v>134</v>
      </c>
      <c r="BM292" s="221" t="s">
        <v>348</v>
      </c>
    </row>
    <row r="293" s="2" customFormat="1">
      <c r="A293" s="38"/>
      <c r="B293" s="39"/>
      <c r="C293" s="40"/>
      <c r="D293" s="223" t="s">
        <v>135</v>
      </c>
      <c r="E293" s="40"/>
      <c r="F293" s="224" t="s">
        <v>357</v>
      </c>
      <c r="G293" s="40"/>
      <c r="H293" s="40"/>
      <c r="I293" s="225"/>
      <c r="J293" s="40"/>
      <c r="K293" s="40"/>
      <c r="L293" s="44"/>
      <c r="M293" s="226"/>
      <c r="N293" s="227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135</v>
      </c>
      <c r="AU293" s="17" t="s">
        <v>83</v>
      </c>
    </row>
    <row r="294" s="12" customFormat="1">
      <c r="A294" s="12"/>
      <c r="B294" s="228"/>
      <c r="C294" s="229"/>
      <c r="D294" s="223" t="s">
        <v>136</v>
      </c>
      <c r="E294" s="230" t="s">
        <v>1</v>
      </c>
      <c r="F294" s="231" t="s">
        <v>85</v>
      </c>
      <c r="G294" s="229"/>
      <c r="H294" s="232">
        <v>2</v>
      </c>
      <c r="I294" s="233"/>
      <c r="J294" s="229"/>
      <c r="K294" s="229"/>
      <c r="L294" s="234"/>
      <c r="M294" s="235"/>
      <c r="N294" s="236"/>
      <c r="O294" s="236"/>
      <c r="P294" s="236"/>
      <c r="Q294" s="236"/>
      <c r="R294" s="236"/>
      <c r="S294" s="236"/>
      <c r="T294" s="237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T294" s="238" t="s">
        <v>136</v>
      </c>
      <c r="AU294" s="238" t="s">
        <v>83</v>
      </c>
      <c r="AV294" s="12" t="s">
        <v>85</v>
      </c>
      <c r="AW294" s="12" t="s">
        <v>32</v>
      </c>
      <c r="AX294" s="12" t="s">
        <v>75</v>
      </c>
      <c r="AY294" s="238" t="s">
        <v>129</v>
      </c>
    </row>
    <row r="295" s="13" customFormat="1">
      <c r="A295" s="13"/>
      <c r="B295" s="239"/>
      <c r="C295" s="240"/>
      <c r="D295" s="223" t="s">
        <v>136</v>
      </c>
      <c r="E295" s="241" t="s">
        <v>1</v>
      </c>
      <c r="F295" s="242" t="s">
        <v>138</v>
      </c>
      <c r="G295" s="240"/>
      <c r="H295" s="243">
        <v>2</v>
      </c>
      <c r="I295" s="244"/>
      <c r="J295" s="240"/>
      <c r="K295" s="240"/>
      <c r="L295" s="245"/>
      <c r="M295" s="246"/>
      <c r="N295" s="247"/>
      <c r="O295" s="247"/>
      <c r="P295" s="247"/>
      <c r="Q295" s="247"/>
      <c r="R295" s="247"/>
      <c r="S295" s="247"/>
      <c r="T295" s="24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9" t="s">
        <v>136</v>
      </c>
      <c r="AU295" s="249" t="s">
        <v>83</v>
      </c>
      <c r="AV295" s="13" t="s">
        <v>134</v>
      </c>
      <c r="AW295" s="13" t="s">
        <v>32</v>
      </c>
      <c r="AX295" s="13" t="s">
        <v>83</v>
      </c>
      <c r="AY295" s="249" t="s">
        <v>129</v>
      </c>
    </row>
    <row r="296" s="2" customFormat="1" ht="21.75" customHeight="1">
      <c r="A296" s="38"/>
      <c r="B296" s="39"/>
      <c r="C296" s="210" t="s">
        <v>261</v>
      </c>
      <c r="D296" s="210" t="s">
        <v>130</v>
      </c>
      <c r="E296" s="211" t="s">
        <v>654</v>
      </c>
      <c r="F296" s="212" t="s">
        <v>368</v>
      </c>
      <c r="G296" s="213" t="s">
        <v>300</v>
      </c>
      <c r="H296" s="214">
        <v>2</v>
      </c>
      <c r="I296" s="215"/>
      <c r="J296" s="216">
        <f>ROUND(I296*H296,2)</f>
        <v>0</v>
      </c>
      <c r="K296" s="212" t="s">
        <v>1</v>
      </c>
      <c r="L296" s="44"/>
      <c r="M296" s="217" t="s">
        <v>1</v>
      </c>
      <c r="N296" s="218" t="s">
        <v>40</v>
      </c>
      <c r="O296" s="91"/>
      <c r="P296" s="219">
        <f>O296*H296</f>
        <v>0</v>
      </c>
      <c r="Q296" s="219">
        <v>0</v>
      </c>
      <c r="R296" s="219">
        <f>Q296*H296</f>
        <v>0</v>
      </c>
      <c r="S296" s="219">
        <v>0</v>
      </c>
      <c r="T296" s="220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1" t="s">
        <v>134</v>
      </c>
      <c r="AT296" s="221" t="s">
        <v>130</v>
      </c>
      <c r="AU296" s="221" t="s">
        <v>83</v>
      </c>
      <c r="AY296" s="17" t="s">
        <v>129</v>
      </c>
      <c r="BE296" s="222">
        <f>IF(N296="základní",J296,0)</f>
        <v>0</v>
      </c>
      <c r="BF296" s="222">
        <f>IF(N296="snížená",J296,0)</f>
        <v>0</v>
      </c>
      <c r="BG296" s="222">
        <f>IF(N296="zákl. přenesená",J296,0)</f>
        <v>0</v>
      </c>
      <c r="BH296" s="222">
        <f>IF(N296="sníž. přenesená",J296,0)</f>
        <v>0</v>
      </c>
      <c r="BI296" s="222">
        <f>IF(N296="nulová",J296,0)</f>
        <v>0</v>
      </c>
      <c r="BJ296" s="17" t="s">
        <v>83</v>
      </c>
      <c r="BK296" s="222">
        <f>ROUND(I296*H296,2)</f>
        <v>0</v>
      </c>
      <c r="BL296" s="17" t="s">
        <v>134</v>
      </c>
      <c r="BM296" s="221" t="s">
        <v>351</v>
      </c>
    </row>
    <row r="297" s="2" customFormat="1">
      <c r="A297" s="38"/>
      <c r="B297" s="39"/>
      <c r="C297" s="40"/>
      <c r="D297" s="223" t="s">
        <v>135</v>
      </c>
      <c r="E297" s="40"/>
      <c r="F297" s="224" t="s">
        <v>655</v>
      </c>
      <c r="G297" s="40"/>
      <c r="H297" s="40"/>
      <c r="I297" s="225"/>
      <c r="J297" s="40"/>
      <c r="K297" s="40"/>
      <c r="L297" s="44"/>
      <c r="M297" s="226"/>
      <c r="N297" s="227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135</v>
      </c>
      <c r="AU297" s="17" t="s">
        <v>83</v>
      </c>
    </row>
    <row r="298" s="12" customFormat="1">
      <c r="A298" s="12"/>
      <c r="B298" s="228"/>
      <c r="C298" s="229"/>
      <c r="D298" s="223" t="s">
        <v>136</v>
      </c>
      <c r="E298" s="230" t="s">
        <v>1</v>
      </c>
      <c r="F298" s="231" t="s">
        <v>85</v>
      </c>
      <c r="G298" s="229"/>
      <c r="H298" s="232">
        <v>2</v>
      </c>
      <c r="I298" s="233"/>
      <c r="J298" s="229"/>
      <c r="K298" s="229"/>
      <c r="L298" s="234"/>
      <c r="M298" s="235"/>
      <c r="N298" s="236"/>
      <c r="O298" s="236"/>
      <c r="P298" s="236"/>
      <c r="Q298" s="236"/>
      <c r="R298" s="236"/>
      <c r="S298" s="236"/>
      <c r="T298" s="237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T298" s="238" t="s">
        <v>136</v>
      </c>
      <c r="AU298" s="238" t="s">
        <v>83</v>
      </c>
      <c r="AV298" s="12" t="s">
        <v>85</v>
      </c>
      <c r="AW298" s="12" t="s">
        <v>32</v>
      </c>
      <c r="AX298" s="12" t="s">
        <v>75</v>
      </c>
      <c r="AY298" s="238" t="s">
        <v>129</v>
      </c>
    </row>
    <row r="299" s="13" customFormat="1">
      <c r="A299" s="13"/>
      <c r="B299" s="239"/>
      <c r="C299" s="240"/>
      <c r="D299" s="223" t="s">
        <v>136</v>
      </c>
      <c r="E299" s="241" t="s">
        <v>1</v>
      </c>
      <c r="F299" s="242" t="s">
        <v>138</v>
      </c>
      <c r="G299" s="240"/>
      <c r="H299" s="243">
        <v>2</v>
      </c>
      <c r="I299" s="244"/>
      <c r="J299" s="240"/>
      <c r="K299" s="240"/>
      <c r="L299" s="245"/>
      <c r="M299" s="246"/>
      <c r="N299" s="247"/>
      <c r="O299" s="247"/>
      <c r="P299" s="247"/>
      <c r="Q299" s="247"/>
      <c r="R299" s="247"/>
      <c r="S299" s="247"/>
      <c r="T299" s="24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9" t="s">
        <v>136</v>
      </c>
      <c r="AU299" s="249" t="s">
        <v>83</v>
      </c>
      <c r="AV299" s="13" t="s">
        <v>134</v>
      </c>
      <c r="AW299" s="13" t="s">
        <v>32</v>
      </c>
      <c r="AX299" s="13" t="s">
        <v>83</v>
      </c>
      <c r="AY299" s="249" t="s">
        <v>129</v>
      </c>
    </row>
    <row r="300" s="2" customFormat="1" ht="16.5" customHeight="1">
      <c r="A300" s="38"/>
      <c r="B300" s="39"/>
      <c r="C300" s="210" t="s">
        <v>352</v>
      </c>
      <c r="D300" s="210" t="s">
        <v>130</v>
      </c>
      <c r="E300" s="211" t="s">
        <v>381</v>
      </c>
      <c r="F300" s="212" t="s">
        <v>594</v>
      </c>
      <c r="G300" s="213" t="s">
        <v>146</v>
      </c>
      <c r="H300" s="214">
        <v>1.323</v>
      </c>
      <c r="I300" s="215"/>
      <c r="J300" s="216">
        <f>ROUND(I300*H300,2)</f>
        <v>0</v>
      </c>
      <c r="K300" s="212" t="s">
        <v>1</v>
      </c>
      <c r="L300" s="44"/>
      <c r="M300" s="217" t="s">
        <v>1</v>
      </c>
      <c r="N300" s="218" t="s">
        <v>40</v>
      </c>
      <c r="O300" s="91"/>
      <c r="P300" s="219">
        <f>O300*H300</f>
        <v>0</v>
      </c>
      <c r="Q300" s="219">
        <v>0</v>
      </c>
      <c r="R300" s="219">
        <f>Q300*H300</f>
        <v>0</v>
      </c>
      <c r="S300" s="219">
        <v>0</v>
      </c>
      <c r="T300" s="220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1" t="s">
        <v>134</v>
      </c>
      <c r="AT300" s="221" t="s">
        <v>130</v>
      </c>
      <c r="AU300" s="221" t="s">
        <v>83</v>
      </c>
      <c r="AY300" s="17" t="s">
        <v>129</v>
      </c>
      <c r="BE300" s="222">
        <f>IF(N300="základní",J300,0)</f>
        <v>0</v>
      </c>
      <c r="BF300" s="222">
        <f>IF(N300="snížená",J300,0)</f>
        <v>0</v>
      </c>
      <c r="BG300" s="222">
        <f>IF(N300="zákl. přenesená",J300,0)</f>
        <v>0</v>
      </c>
      <c r="BH300" s="222">
        <f>IF(N300="sníž. přenesená",J300,0)</f>
        <v>0</v>
      </c>
      <c r="BI300" s="222">
        <f>IF(N300="nulová",J300,0)</f>
        <v>0</v>
      </c>
      <c r="BJ300" s="17" t="s">
        <v>83</v>
      </c>
      <c r="BK300" s="222">
        <f>ROUND(I300*H300,2)</f>
        <v>0</v>
      </c>
      <c r="BL300" s="17" t="s">
        <v>134</v>
      </c>
      <c r="BM300" s="221" t="s">
        <v>355</v>
      </c>
    </row>
    <row r="301" s="2" customFormat="1">
      <c r="A301" s="38"/>
      <c r="B301" s="39"/>
      <c r="C301" s="40"/>
      <c r="D301" s="223" t="s">
        <v>135</v>
      </c>
      <c r="E301" s="40"/>
      <c r="F301" s="224" t="s">
        <v>594</v>
      </c>
      <c r="G301" s="40"/>
      <c r="H301" s="40"/>
      <c r="I301" s="225"/>
      <c r="J301" s="40"/>
      <c r="K301" s="40"/>
      <c r="L301" s="44"/>
      <c r="M301" s="226"/>
      <c r="N301" s="227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135</v>
      </c>
      <c r="AU301" s="17" t="s">
        <v>83</v>
      </c>
    </row>
    <row r="302" s="14" customFormat="1">
      <c r="A302" s="14"/>
      <c r="B302" s="250"/>
      <c r="C302" s="251"/>
      <c r="D302" s="223" t="s">
        <v>136</v>
      </c>
      <c r="E302" s="252" t="s">
        <v>1</v>
      </c>
      <c r="F302" s="253" t="s">
        <v>656</v>
      </c>
      <c r="G302" s="251"/>
      <c r="H302" s="252" t="s">
        <v>1</v>
      </c>
      <c r="I302" s="254"/>
      <c r="J302" s="251"/>
      <c r="K302" s="251"/>
      <c r="L302" s="255"/>
      <c r="M302" s="256"/>
      <c r="N302" s="257"/>
      <c r="O302" s="257"/>
      <c r="P302" s="257"/>
      <c r="Q302" s="257"/>
      <c r="R302" s="257"/>
      <c r="S302" s="257"/>
      <c r="T302" s="258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9" t="s">
        <v>136</v>
      </c>
      <c r="AU302" s="259" t="s">
        <v>83</v>
      </c>
      <c r="AV302" s="14" t="s">
        <v>83</v>
      </c>
      <c r="AW302" s="14" t="s">
        <v>32</v>
      </c>
      <c r="AX302" s="14" t="s">
        <v>75</v>
      </c>
      <c r="AY302" s="259" t="s">
        <v>129</v>
      </c>
    </row>
    <row r="303" s="12" customFormat="1">
      <c r="A303" s="12"/>
      <c r="B303" s="228"/>
      <c r="C303" s="229"/>
      <c r="D303" s="223" t="s">
        <v>136</v>
      </c>
      <c r="E303" s="230" t="s">
        <v>1</v>
      </c>
      <c r="F303" s="231" t="s">
        <v>657</v>
      </c>
      <c r="G303" s="229"/>
      <c r="H303" s="232">
        <v>1.323</v>
      </c>
      <c r="I303" s="233"/>
      <c r="J303" s="229"/>
      <c r="K303" s="229"/>
      <c r="L303" s="234"/>
      <c r="M303" s="235"/>
      <c r="N303" s="236"/>
      <c r="O303" s="236"/>
      <c r="P303" s="236"/>
      <c r="Q303" s="236"/>
      <c r="R303" s="236"/>
      <c r="S303" s="236"/>
      <c r="T303" s="237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T303" s="238" t="s">
        <v>136</v>
      </c>
      <c r="AU303" s="238" t="s">
        <v>83</v>
      </c>
      <c r="AV303" s="12" t="s">
        <v>85</v>
      </c>
      <c r="AW303" s="12" t="s">
        <v>32</v>
      </c>
      <c r="AX303" s="12" t="s">
        <v>75</v>
      </c>
      <c r="AY303" s="238" t="s">
        <v>129</v>
      </c>
    </row>
    <row r="304" s="13" customFormat="1">
      <c r="A304" s="13"/>
      <c r="B304" s="239"/>
      <c r="C304" s="240"/>
      <c r="D304" s="223" t="s">
        <v>136</v>
      </c>
      <c r="E304" s="241" t="s">
        <v>1</v>
      </c>
      <c r="F304" s="242" t="s">
        <v>138</v>
      </c>
      <c r="G304" s="240"/>
      <c r="H304" s="243">
        <v>1.323</v>
      </c>
      <c r="I304" s="244"/>
      <c r="J304" s="240"/>
      <c r="K304" s="240"/>
      <c r="L304" s="245"/>
      <c r="M304" s="246"/>
      <c r="N304" s="247"/>
      <c r="O304" s="247"/>
      <c r="P304" s="247"/>
      <c r="Q304" s="247"/>
      <c r="R304" s="247"/>
      <c r="S304" s="247"/>
      <c r="T304" s="24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9" t="s">
        <v>136</v>
      </c>
      <c r="AU304" s="249" t="s">
        <v>83</v>
      </c>
      <c r="AV304" s="13" t="s">
        <v>134</v>
      </c>
      <c r="AW304" s="13" t="s">
        <v>32</v>
      </c>
      <c r="AX304" s="13" t="s">
        <v>83</v>
      </c>
      <c r="AY304" s="249" t="s">
        <v>129</v>
      </c>
    </row>
    <row r="305" s="2" customFormat="1" ht="16.5" customHeight="1">
      <c r="A305" s="38"/>
      <c r="B305" s="39"/>
      <c r="C305" s="210" t="s">
        <v>268</v>
      </c>
      <c r="D305" s="210" t="s">
        <v>130</v>
      </c>
      <c r="E305" s="211" t="s">
        <v>386</v>
      </c>
      <c r="F305" s="212" t="s">
        <v>595</v>
      </c>
      <c r="G305" s="213" t="s">
        <v>146</v>
      </c>
      <c r="H305" s="214">
        <v>3.2559999999999998</v>
      </c>
      <c r="I305" s="215"/>
      <c r="J305" s="216">
        <f>ROUND(I305*H305,2)</f>
        <v>0</v>
      </c>
      <c r="K305" s="212" t="s">
        <v>1</v>
      </c>
      <c r="L305" s="44"/>
      <c r="M305" s="217" t="s">
        <v>1</v>
      </c>
      <c r="N305" s="218" t="s">
        <v>40</v>
      </c>
      <c r="O305" s="91"/>
      <c r="P305" s="219">
        <f>O305*H305</f>
        <v>0</v>
      </c>
      <c r="Q305" s="219">
        <v>0</v>
      </c>
      <c r="R305" s="219">
        <f>Q305*H305</f>
        <v>0</v>
      </c>
      <c r="S305" s="219">
        <v>0</v>
      </c>
      <c r="T305" s="220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1" t="s">
        <v>134</v>
      </c>
      <c r="AT305" s="221" t="s">
        <v>130</v>
      </c>
      <c r="AU305" s="221" t="s">
        <v>83</v>
      </c>
      <c r="AY305" s="17" t="s">
        <v>129</v>
      </c>
      <c r="BE305" s="222">
        <f>IF(N305="základní",J305,0)</f>
        <v>0</v>
      </c>
      <c r="BF305" s="222">
        <f>IF(N305="snížená",J305,0)</f>
        <v>0</v>
      </c>
      <c r="BG305" s="222">
        <f>IF(N305="zákl. přenesená",J305,0)</f>
        <v>0</v>
      </c>
      <c r="BH305" s="222">
        <f>IF(N305="sníž. přenesená",J305,0)</f>
        <v>0</v>
      </c>
      <c r="BI305" s="222">
        <f>IF(N305="nulová",J305,0)</f>
        <v>0</v>
      </c>
      <c r="BJ305" s="17" t="s">
        <v>83</v>
      </c>
      <c r="BK305" s="222">
        <f>ROUND(I305*H305,2)</f>
        <v>0</v>
      </c>
      <c r="BL305" s="17" t="s">
        <v>134</v>
      </c>
      <c r="BM305" s="221" t="s">
        <v>358</v>
      </c>
    </row>
    <row r="306" s="2" customFormat="1">
      <c r="A306" s="38"/>
      <c r="B306" s="39"/>
      <c r="C306" s="40"/>
      <c r="D306" s="223" t="s">
        <v>135</v>
      </c>
      <c r="E306" s="40"/>
      <c r="F306" s="224" t="s">
        <v>595</v>
      </c>
      <c r="G306" s="40"/>
      <c r="H306" s="40"/>
      <c r="I306" s="225"/>
      <c r="J306" s="40"/>
      <c r="K306" s="40"/>
      <c r="L306" s="44"/>
      <c r="M306" s="226"/>
      <c r="N306" s="227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135</v>
      </c>
      <c r="AU306" s="17" t="s">
        <v>83</v>
      </c>
    </row>
    <row r="307" s="14" customFormat="1">
      <c r="A307" s="14"/>
      <c r="B307" s="250"/>
      <c r="C307" s="251"/>
      <c r="D307" s="223" t="s">
        <v>136</v>
      </c>
      <c r="E307" s="252" t="s">
        <v>1</v>
      </c>
      <c r="F307" s="253" t="s">
        <v>658</v>
      </c>
      <c r="G307" s="251"/>
      <c r="H307" s="252" t="s">
        <v>1</v>
      </c>
      <c r="I307" s="254"/>
      <c r="J307" s="251"/>
      <c r="K307" s="251"/>
      <c r="L307" s="255"/>
      <c r="M307" s="256"/>
      <c r="N307" s="257"/>
      <c r="O307" s="257"/>
      <c r="P307" s="257"/>
      <c r="Q307" s="257"/>
      <c r="R307" s="257"/>
      <c r="S307" s="257"/>
      <c r="T307" s="258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9" t="s">
        <v>136</v>
      </c>
      <c r="AU307" s="259" t="s">
        <v>83</v>
      </c>
      <c r="AV307" s="14" t="s">
        <v>83</v>
      </c>
      <c r="AW307" s="14" t="s">
        <v>32</v>
      </c>
      <c r="AX307" s="14" t="s">
        <v>75</v>
      </c>
      <c r="AY307" s="259" t="s">
        <v>129</v>
      </c>
    </row>
    <row r="308" s="12" customFormat="1">
      <c r="A308" s="12"/>
      <c r="B308" s="228"/>
      <c r="C308" s="229"/>
      <c r="D308" s="223" t="s">
        <v>136</v>
      </c>
      <c r="E308" s="230" t="s">
        <v>1</v>
      </c>
      <c r="F308" s="231" t="s">
        <v>659</v>
      </c>
      <c r="G308" s="229"/>
      <c r="H308" s="232">
        <v>3.5699999999999998</v>
      </c>
      <c r="I308" s="233"/>
      <c r="J308" s="229"/>
      <c r="K308" s="229"/>
      <c r="L308" s="234"/>
      <c r="M308" s="235"/>
      <c r="N308" s="236"/>
      <c r="O308" s="236"/>
      <c r="P308" s="236"/>
      <c r="Q308" s="236"/>
      <c r="R308" s="236"/>
      <c r="S308" s="236"/>
      <c r="T308" s="237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T308" s="238" t="s">
        <v>136</v>
      </c>
      <c r="AU308" s="238" t="s">
        <v>83</v>
      </c>
      <c r="AV308" s="12" t="s">
        <v>85</v>
      </c>
      <c r="AW308" s="12" t="s">
        <v>32</v>
      </c>
      <c r="AX308" s="12" t="s">
        <v>75</v>
      </c>
      <c r="AY308" s="238" t="s">
        <v>129</v>
      </c>
    </row>
    <row r="309" s="14" customFormat="1">
      <c r="A309" s="14"/>
      <c r="B309" s="250"/>
      <c r="C309" s="251"/>
      <c r="D309" s="223" t="s">
        <v>136</v>
      </c>
      <c r="E309" s="252" t="s">
        <v>1</v>
      </c>
      <c r="F309" s="253" t="s">
        <v>660</v>
      </c>
      <c r="G309" s="251"/>
      <c r="H309" s="252" t="s">
        <v>1</v>
      </c>
      <c r="I309" s="254"/>
      <c r="J309" s="251"/>
      <c r="K309" s="251"/>
      <c r="L309" s="255"/>
      <c r="M309" s="256"/>
      <c r="N309" s="257"/>
      <c r="O309" s="257"/>
      <c r="P309" s="257"/>
      <c r="Q309" s="257"/>
      <c r="R309" s="257"/>
      <c r="S309" s="257"/>
      <c r="T309" s="258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9" t="s">
        <v>136</v>
      </c>
      <c r="AU309" s="259" t="s">
        <v>83</v>
      </c>
      <c r="AV309" s="14" t="s">
        <v>83</v>
      </c>
      <c r="AW309" s="14" t="s">
        <v>32</v>
      </c>
      <c r="AX309" s="14" t="s">
        <v>75</v>
      </c>
      <c r="AY309" s="259" t="s">
        <v>129</v>
      </c>
    </row>
    <row r="310" s="12" customFormat="1">
      <c r="A310" s="12"/>
      <c r="B310" s="228"/>
      <c r="C310" s="229"/>
      <c r="D310" s="223" t="s">
        <v>136</v>
      </c>
      <c r="E310" s="230" t="s">
        <v>1</v>
      </c>
      <c r="F310" s="231" t="s">
        <v>661</v>
      </c>
      <c r="G310" s="229"/>
      <c r="H310" s="232">
        <v>-0.314</v>
      </c>
      <c r="I310" s="233"/>
      <c r="J310" s="229"/>
      <c r="K310" s="229"/>
      <c r="L310" s="234"/>
      <c r="M310" s="235"/>
      <c r="N310" s="236"/>
      <c r="O310" s="236"/>
      <c r="P310" s="236"/>
      <c r="Q310" s="236"/>
      <c r="R310" s="236"/>
      <c r="S310" s="236"/>
      <c r="T310" s="237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T310" s="238" t="s">
        <v>136</v>
      </c>
      <c r="AU310" s="238" t="s">
        <v>83</v>
      </c>
      <c r="AV310" s="12" t="s">
        <v>85</v>
      </c>
      <c r="AW310" s="12" t="s">
        <v>32</v>
      </c>
      <c r="AX310" s="12" t="s">
        <v>75</v>
      </c>
      <c r="AY310" s="238" t="s">
        <v>129</v>
      </c>
    </row>
    <row r="311" s="13" customFormat="1">
      <c r="A311" s="13"/>
      <c r="B311" s="239"/>
      <c r="C311" s="240"/>
      <c r="D311" s="223" t="s">
        <v>136</v>
      </c>
      <c r="E311" s="241" t="s">
        <v>1</v>
      </c>
      <c r="F311" s="242" t="s">
        <v>138</v>
      </c>
      <c r="G311" s="240"/>
      <c r="H311" s="243">
        <v>3.2559999999999998</v>
      </c>
      <c r="I311" s="244"/>
      <c r="J311" s="240"/>
      <c r="K311" s="240"/>
      <c r="L311" s="245"/>
      <c r="M311" s="246"/>
      <c r="N311" s="247"/>
      <c r="O311" s="247"/>
      <c r="P311" s="247"/>
      <c r="Q311" s="247"/>
      <c r="R311" s="247"/>
      <c r="S311" s="247"/>
      <c r="T311" s="24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9" t="s">
        <v>136</v>
      </c>
      <c r="AU311" s="249" t="s">
        <v>83</v>
      </c>
      <c r="AV311" s="13" t="s">
        <v>134</v>
      </c>
      <c r="AW311" s="13" t="s">
        <v>32</v>
      </c>
      <c r="AX311" s="13" t="s">
        <v>83</v>
      </c>
      <c r="AY311" s="249" t="s">
        <v>129</v>
      </c>
    </row>
    <row r="312" s="2" customFormat="1" ht="16.5" customHeight="1">
      <c r="A312" s="38"/>
      <c r="B312" s="39"/>
      <c r="C312" s="210" t="s">
        <v>359</v>
      </c>
      <c r="D312" s="210" t="s">
        <v>130</v>
      </c>
      <c r="E312" s="211" t="s">
        <v>392</v>
      </c>
      <c r="F312" s="212" t="s">
        <v>393</v>
      </c>
      <c r="G312" s="213" t="s">
        <v>146</v>
      </c>
      <c r="H312" s="214">
        <v>1.1479999999999999</v>
      </c>
      <c r="I312" s="215"/>
      <c r="J312" s="216">
        <f>ROUND(I312*H312,2)</f>
        <v>0</v>
      </c>
      <c r="K312" s="212" t="s">
        <v>1</v>
      </c>
      <c r="L312" s="44"/>
      <c r="M312" s="217" t="s">
        <v>1</v>
      </c>
      <c r="N312" s="218" t="s">
        <v>40</v>
      </c>
      <c r="O312" s="91"/>
      <c r="P312" s="219">
        <f>O312*H312</f>
        <v>0</v>
      </c>
      <c r="Q312" s="219">
        <v>0</v>
      </c>
      <c r="R312" s="219">
        <f>Q312*H312</f>
        <v>0</v>
      </c>
      <c r="S312" s="219">
        <v>0</v>
      </c>
      <c r="T312" s="220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1" t="s">
        <v>134</v>
      </c>
      <c r="AT312" s="221" t="s">
        <v>130</v>
      </c>
      <c r="AU312" s="221" t="s">
        <v>83</v>
      </c>
      <c r="AY312" s="17" t="s">
        <v>129</v>
      </c>
      <c r="BE312" s="222">
        <f>IF(N312="základní",J312,0)</f>
        <v>0</v>
      </c>
      <c r="BF312" s="222">
        <f>IF(N312="snížená",J312,0)</f>
        <v>0</v>
      </c>
      <c r="BG312" s="222">
        <f>IF(N312="zákl. přenesená",J312,0)</f>
        <v>0</v>
      </c>
      <c r="BH312" s="222">
        <f>IF(N312="sníž. přenesená",J312,0)</f>
        <v>0</v>
      </c>
      <c r="BI312" s="222">
        <f>IF(N312="nulová",J312,0)</f>
        <v>0</v>
      </c>
      <c r="BJ312" s="17" t="s">
        <v>83</v>
      </c>
      <c r="BK312" s="222">
        <f>ROUND(I312*H312,2)</f>
        <v>0</v>
      </c>
      <c r="BL312" s="17" t="s">
        <v>134</v>
      </c>
      <c r="BM312" s="221" t="s">
        <v>362</v>
      </c>
    </row>
    <row r="313" s="2" customFormat="1">
      <c r="A313" s="38"/>
      <c r="B313" s="39"/>
      <c r="C313" s="40"/>
      <c r="D313" s="223" t="s">
        <v>135</v>
      </c>
      <c r="E313" s="40"/>
      <c r="F313" s="224" t="s">
        <v>393</v>
      </c>
      <c r="G313" s="40"/>
      <c r="H313" s="40"/>
      <c r="I313" s="225"/>
      <c r="J313" s="40"/>
      <c r="K313" s="40"/>
      <c r="L313" s="44"/>
      <c r="M313" s="226"/>
      <c r="N313" s="227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135</v>
      </c>
      <c r="AU313" s="17" t="s">
        <v>83</v>
      </c>
    </row>
    <row r="314" s="12" customFormat="1">
      <c r="A314" s="12"/>
      <c r="B314" s="228"/>
      <c r="C314" s="229"/>
      <c r="D314" s="223" t="s">
        <v>136</v>
      </c>
      <c r="E314" s="230" t="s">
        <v>1</v>
      </c>
      <c r="F314" s="231" t="s">
        <v>662</v>
      </c>
      <c r="G314" s="229"/>
      <c r="H314" s="232">
        <v>1.3049999999999999</v>
      </c>
      <c r="I314" s="233"/>
      <c r="J314" s="229"/>
      <c r="K314" s="229"/>
      <c r="L314" s="234"/>
      <c r="M314" s="235"/>
      <c r="N314" s="236"/>
      <c r="O314" s="236"/>
      <c r="P314" s="236"/>
      <c r="Q314" s="236"/>
      <c r="R314" s="236"/>
      <c r="S314" s="236"/>
      <c r="T314" s="237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T314" s="238" t="s">
        <v>136</v>
      </c>
      <c r="AU314" s="238" t="s">
        <v>83</v>
      </c>
      <c r="AV314" s="12" t="s">
        <v>85</v>
      </c>
      <c r="AW314" s="12" t="s">
        <v>32</v>
      </c>
      <c r="AX314" s="12" t="s">
        <v>75</v>
      </c>
      <c r="AY314" s="238" t="s">
        <v>129</v>
      </c>
    </row>
    <row r="315" s="12" customFormat="1">
      <c r="A315" s="12"/>
      <c r="B315" s="228"/>
      <c r="C315" s="229"/>
      <c r="D315" s="223" t="s">
        <v>136</v>
      </c>
      <c r="E315" s="230" t="s">
        <v>1</v>
      </c>
      <c r="F315" s="231" t="s">
        <v>663</v>
      </c>
      <c r="G315" s="229"/>
      <c r="H315" s="232">
        <v>-0.157</v>
      </c>
      <c r="I315" s="233"/>
      <c r="J315" s="229"/>
      <c r="K315" s="229"/>
      <c r="L315" s="234"/>
      <c r="M315" s="235"/>
      <c r="N315" s="236"/>
      <c r="O315" s="236"/>
      <c r="P315" s="236"/>
      <c r="Q315" s="236"/>
      <c r="R315" s="236"/>
      <c r="S315" s="236"/>
      <c r="T315" s="237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T315" s="238" t="s">
        <v>136</v>
      </c>
      <c r="AU315" s="238" t="s">
        <v>83</v>
      </c>
      <c r="AV315" s="12" t="s">
        <v>85</v>
      </c>
      <c r="AW315" s="12" t="s">
        <v>32</v>
      </c>
      <c r="AX315" s="12" t="s">
        <v>75</v>
      </c>
      <c r="AY315" s="238" t="s">
        <v>129</v>
      </c>
    </row>
    <row r="316" s="13" customFormat="1">
      <c r="A316" s="13"/>
      <c r="B316" s="239"/>
      <c r="C316" s="240"/>
      <c r="D316" s="223" t="s">
        <v>136</v>
      </c>
      <c r="E316" s="241" t="s">
        <v>1</v>
      </c>
      <c r="F316" s="242" t="s">
        <v>138</v>
      </c>
      <c r="G316" s="240"/>
      <c r="H316" s="243">
        <v>1.1479999999999999</v>
      </c>
      <c r="I316" s="244"/>
      <c r="J316" s="240"/>
      <c r="K316" s="240"/>
      <c r="L316" s="245"/>
      <c r="M316" s="246"/>
      <c r="N316" s="247"/>
      <c r="O316" s="247"/>
      <c r="P316" s="247"/>
      <c r="Q316" s="247"/>
      <c r="R316" s="247"/>
      <c r="S316" s="247"/>
      <c r="T316" s="24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9" t="s">
        <v>136</v>
      </c>
      <c r="AU316" s="249" t="s">
        <v>83</v>
      </c>
      <c r="AV316" s="13" t="s">
        <v>134</v>
      </c>
      <c r="AW316" s="13" t="s">
        <v>32</v>
      </c>
      <c r="AX316" s="13" t="s">
        <v>83</v>
      </c>
      <c r="AY316" s="249" t="s">
        <v>129</v>
      </c>
    </row>
    <row r="317" s="2" customFormat="1" ht="16.5" customHeight="1">
      <c r="A317" s="38"/>
      <c r="B317" s="39"/>
      <c r="C317" s="210" t="s">
        <v>273</v>
      </c>
      <c r="D317" s="210" t="s">
        <v>130</v>
      </c>
      <c r="E317" s="211" t="s">
        <v>396</v>
      </c>
      <c r="F317" s="212" t="s">
        <v>397</v>
      </c>
      <c r="G317" s="213" t="s">
        <v>179</v>
      </c>
      <c r="H317" s="214">
        <v>20.16</v>
      </c>
      <c r="I317" s="215"/>
      <c r="J317" s="216">
        <f>ROUND(I317*H317,2)</f>
        <v>0</v>
      </c>
      <c r="K317" s="212" t="s">
        <v>1</v>
      </c>
      <c r="L317" s="44"/>
      <c r="M317" s="217" t="s">
        <v>1</v>
      </c>
      <c r="N317" s="218" t="s">
        <v>40</v>
      </c>
      <c r="O317" s="91"/>
      <c r="P317" s="219">
        <f>O317*H317</f>
        <v>0</v>
      </c>
      <c r="Q317" s="219">
        <v>0</v>
      </c>
      <c r="R317" s="219">
        <f>Q317*H317</f>
        <v>0</v>
      </c>
      <c r="S317" s="219">
        <v>0</v>
      </c>
      <c r="T317" s="220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1" t="s">
        <v>134</v>
      </c>
      <c r="AT317" s="221" t="s">
        <v>130</v>
      </c>
      <c r="AU317" s="221" t="s">
        <v>83</v>
      </c>
      <c r="AY317" s="17" t="s">
        <v>129</v>
      </c>
      <c r="BE317" s="222">
        <f>IF(N317="základní",J317,0)</f>
        <v>0</v>
      </c>
      <c r="BF317" s="222">
        <f>IF(N317="snížená",J317,0)</f>
        <v>0</v>
      </c>
      <c r="BG317" s="222">
        <f>IF(N317="zákl. přenesená",J317,0)</f>
        <v>0</v>
      </c>
      <c r="BH317" s="222">
        <f>IF(N317="sníž. přenesená",J317,0)</f>
        <v>0</v>
      </c>
      <c r="BI317" s="222">
        <f>IF(N317="nulová",J317,0)</f>
        <v>0</v>
      </c>
      <c r="BJ317" s="17" t="s">
        <v>83</v>
      </c>
      <c r="BK317" s="222">
        <f>ROUND(I317*H317,2)</f>
        <v>0</v>
      </c>
      <c r="BL317" s="17" t="s">
        <v>134</v>
      </c>
      <c r="BM317" s="221" t="s">
        <v>365</v>
      </c>
    </row>
    <row r="318" s="2" customFormat="1">
      <c r="A318" s="38"/>
      <c r="B318" s="39"/>
      <c r="C318" s="40"/>
      <c r="D318" s="223" t="s">
        <v>135</v>
      </c>
      <c r="E318" s="40"/>
      <c r="F318" s="224" t="s">
        <v>397</v>
      </c>
      <c r="G318" s="40"/>
      <c r="H318" s="40"/>
      <c r="I318" s="225"/>
      <c r="J318" s="40"/>
      <c r="K318" s="40"/>
      <c r="L318" s="44"/>
      <c r="M318" s="226"/>
      <c r="N318" s="227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135</v>
      </c>
      <c r="AU318" s="17" t="s">
        <v>83</v>
      </c>
    </row>
    <row r="319" s="12" customFormat="1">
      <c r="A319" s="12"/>
      <c r="B319" s="228"/>
      <c r="C319" s="229"/>
      <c r="D319" s="223" t="s">
        <v>136</v>
      </c>
      <c r="E319" s="230" t="s">
        <v>1</v>
      </c>
      <c r="F319" s="231" t="s">
        <v>664</v>
      </c>
      <c r="G319" s="229"/>
      <c r="H319" s="232">
        <v>20.16</v>
      </c>
      <c r="I319" s="233"/>
      <c r="J319" s="229"/>
      <c r="K319" s="229"/>
      <c r="L319" s="234"/>
      <c r="M319" s="235"/>
      <c r="N319" s="236"/>
      <c r="O319" s="236"/>
      <c r="P319" s="236"/>
      <c r="Q319" s="236"/>
      <c r="R319" s="236"/>
      <c r="S319" s="236"/>
      <c r="T319" s="237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T319" s="238" t="s">
        <v>136</v>
      </c>
      <c r="AU319" s="238" t="s">
        <v>83</v>
      </c>
      <c r="AV319" s="12" t="s">
        <v>85</v>
      </c>
      <c r="AW319" s="12" t="s">
        <v>32</v>
      </c>
      <c r="AX319" s="12" t="s">
        <v>75</v>
      </c>
      <c r="AY319" s="238" t="s">
        <v>129</v>
      </c>
    </row>
    <row r="320" s="13" customFormat="1">
      <c r="A320" s="13"/>
      <c r="B320" s="239"/>
      <c r="C320" s="240"/>
      <c r="D320" s="223" t="s">
        <v>136</v>
      </c>
      <c r="E320" s="241" t="s">
        <v>1</v>
      </c>
      <c r="F320" s="242" t="s">
        <v>138</v>
      </c>
      <c r="G320" s="240"/>
      <c r="H320" s="243">
        <v>20.16</v>
      </c>
      <c r="I320" s="244"/>
      <c r="J320" s="240"/>
      <c r="K320" s="240"/>
      <c r="L320" s="245"/>
      <c r="M320" s="246"/>
      <c r="N320" s="247"/>
      <c r="O320" s="247"/>
      <c r="P320" s="247"/>
      <c r="Q320" s="247"/>
      <c r="R320" s="247"/>
      <c r="S320" s="247"/>
      <c r="T320" s="24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9" t="s">
        <v>136</v>
      </c>
      <c r="AU320" s="249" t="s">
        <v>83</v>
      </c>
      <c r="AV320" s="13" t="s">
        <v>134</v>
      </c>
      <c r="AW320" s="13" t="s">
        <v>32</v>
      </c>
      <c r="AX320" s="13" t="s">
        <v>83</v>
      </c>
      <c r="AY320" s="249" t="s">
        <v>129</v>
      </c>
    </row>
    <row r="321" s="2" customFormat="1" ht="21.75" customHeight="1">
      <c r="A321" s="38"/>
      <c r="B321" s="39"/>
      <c r="C321" s="210" t="s">
        <v>366</v>
      </c>
      <c r="D321" s="210" t="s">
        <v>130</v>
      </c>
      <c r="E321" s="211" t="s">
        <v>370</v>
      </c>
      <c r="F321" s="212" t="s">
        <v>371</v>
      </c>
      <c r="G321" s="213" t="s">
        <v>300</v>
      </c>
      <c r="H321" s="214">
        <v>5</v>
      </c>
      <c r="I321" s="215"/>
      <c r="J321" s="216">
        <f>ROUND(I321*H321,2)</f>
        <v>0</v>
      </c>
      <c r="K321" s="212" t="s">
        <v>1</v>
      </c>
      <c r="L321" s="44"/>
      <c r="M321" s="217" t="s">
        <v>1</v>
      </c>
      <c r="N321" s="218" t="s">
        <v>40</v>
      </c>
      <c r="O321" s="91"/>
      <c r="P321" s="219">
        <f>O321*H321</f>
        <v>0</v>
      </c>
      <c r="Q321" s="219">
        <v>0</v>
      </c>
      <c r="R321" s="219">
        <f>Q321*H321</f>
        <v>0</v>
      </c>
      <c r="S321" s="219">
        <v>0</v>
      </c>
      <c r="T321" s="220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1" t="s">
        <v>134</v>
      </c>
      <c r="AT321" s="221" t="s">
        <v>130</v>
      </c>
      <c r="AU321" s="221" t="s">
        <v>83</v>
      </c>
      <c r="AY321" s="17" t="s">
        <v>129</v>
      </c>
      <c r="BE321" s="222">
        <f>IF(N321="základní",J321,0)</f>
        <v>0</v>
      </c>
      <c r="BF321" s="222">
        <f>IF(N321="snížená",J321,0)</f>
        <v>0</v>
      </c>
      <c r="BG321" s="222">
        <f>IF(N321="zákl. přenesená",J321,0)</f>
        <v>0</v>
      </c>
      <c r="BH321" s="222">
        <f>IF(N321="sníž. přenesená",J321,0)</f>
        <v>0</v>
      </c>
      <c r="BI321" s="222">
        <f>IF(N321="nulová",J321,0)</f>
        <v>0</v>
      </c>
      <c r="BJ321" s="17" t="s">
        <v>83</v>
      </c>
      <c r="BK321" s="222">
        <f>ROUND(I321*H321,2)</f>
        <v>0</v>
      </c>
      <c r="BL321" s="17" t="s">
        <v>134</v>
      </c>
      <c r="BM321" s="221" t="s">
        <v>369</v>
      </c>
    </row>
    <row r="322" s="2" customFormat="1">
      <c r="A322" s="38"/>
      <c r="B322" s="39"/>
      <c r="C322" s="40"/>
      <c r="D322" s="223" t="s">
        <v>135</v>
      </c>
      <c r="E322" s="40"/>
      <c r="F322" s="224" t="s">
        <v>371</v>
      </c>
      <c r="G322" s="40"/>
      <c r="H322" s="40"/>
      <c r="I322" s="225"/>
      <c r="J322" s="40"/>
      <c r="K322" s="40"/>
      <c r="L322" s="44"/>
      <c r="M322" s="226"/>
      <c r="N322" s="227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135</v>
      </c>
      <c r="AU322" s="17" t="s">
        <v>83</v>
      </c>
    </row>
    <row r="323" s="12" customFormat="1">
      <c r="A323" s="12"/>
      <c r="B323" s="228"/>
      <c r="C323" s="229"/>
      <c r="D323" s="223" t="s">
        <v>136</v>
      </c>
      <c r="E323" s="230" t="s">
        <v>1</v>
      </c>
      <c r="F323" s="231" t="s">
        <v>163</v>
      </c>
      <c r="G323" s="229"/>
      <c r="H323" s="232">
        <v>5</v>
      </c>
      <c r="I323" s="233"/>
      <c r="J323" s="229"/>
      <c r="K323" s="229"/>
      <c r="L323" s="234"/>
      <c r="M323" s="235"/>
      <c r="N323" s="236"/>
      <c r="O323" s="236"/>
      <c r="P323" s="236"/>
      <c r="Q323" s="236"/>
      <c r="R323" s="236"/>
      <c r="S323" s="236"/>
      <c r="T323" s="237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T323" s="238" t="s">
        <v>136</v>
      </c>
      <c r="AU323" s="238" t="s">
        <v>83</v>
      </c>
      <c r="AV323" s="12" t="s">
        <v>85</v>
      </c>
      <c r="AW323" s="12" t="s">
        <v>32</v>
      </c>
      <c r="AX323" s="12" t="s">
        <v>75</v>
      </c>
      <c r="AY323" s="238" t="s">
        <v>129</v>
      </c>
    </row>
    <row r="324" s="13" customFormat="1">
      <c r="A324" s="13"/>
      <c r="B324" s="239"/>
      <c r="C324" s="240"/>
      <c r="D324" s="223" t="s">
        <v>136</v>
      </c>
      <c r="E324" s="241" t="s">
        <v>1</v>
      </c>
      <c r="F324" s="242" t="s">
        <v>138</v>
      </c>
      <c r="G324" s="240"/>
      <c r="H324" s="243">
        <v>5</v>
      </c>
      <c r="I324" s="244"/>
      <c r="J324" s="240"/>
      <c r="K324" s="240"/>
      <c r="L324" s="245"/>
      <c r="M324" s="246"/>
      <c r="N324" s="247"/>
      <c r="O324" s="247"/>
      <c r="P324" s="247"/>
      <c r="Q324" s="247"/>
      <c r="R324" s="247"/>
      <c r="S324" s="247"/>
      <c r="T324" s="24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9" t="s">
        <v>136</v>
      </c>
      <c r="AU324" s="249" t="s">
        <v>83</v>
      </c>
      <c r="AV324" s="13" t="s">
        <v>134</v>
      </c>
      <c r="AW324" s="13" t="s">
        <v>32</v>
      </c>
      <c r="AX324" s="13" t="s">
        <v>83</v>
      </c>
      <c r="AY324" s="249" t="s">
        <v>129</v>
      </c>
    </row>
    <row r="325" s="2" customFormat="1" ht="16.5" customHeight="1">
      <c r="A325" s="38"/>
      <c r="B325" s="39"/>
      <c r="C325" s="210" t="s">
        <v>279</v>
      </c>
      <c r="D325" s="210" t="s">
        <v>130</v>
      </c>
      <c r="E325" s="211" t="s">
        <v>374</v>
      </c>
      <c r="F325" s="212" t="s">
        <v>375</v>
      </c>
      <c r="G325" s="213" t="s">
        <v>300</v>
      </c>
      <c r="H325" s="214">
        <v>4</v>
      </c>
      <c r="I325" s="215"/>
      <c r="J325" s="216">
        <f>ROUND(I325*H325,2)</f>
        <v>0</v>
      </c>
      <c r="K325" s="212" t="s">
        <v>1</v>
      </c>
      <c r="L325" s="44"/>
      <c r="M325" s="217" t="s">
        <v>1</v>
      </c>
      <c r="N325" s="218" t="s">
        <v>40</v>
      </c>
      <c r="O325" s="91"/>
      <c r="P325" s="219">
        <f>O325*H325</f>
        <v>0</v>
      </c>
      <c r="Q325" s="219">
        <v>0</v>
      </c>
      <c r="R325" s="219">
        <f>Q325*H325</f>
        <v>0</v>
      </c>
      <c r="S325" s="219">
        <v>0</v>
      </c>
      <c r="T325" s="220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1" t="s">
        <v>134</v>
      </c>
      <c r="AT325" s="221" t="s">
        <v>130</v>
      </c>
      <c r="AU325" s="221" t="s">
        <v>83</v>
      </c>
      <c r="AY325" s="17" t="s">
        <v>129</v>
      </c>
      <c r="BE325" s="222">
        <f>IF(N325="základní",J325,0)</f>
        <v>0</v>
      </c>
      <c r="BF325" s="222">
        <f>IF(N325="snížená",J325,0)</f>
        <v>0</v>
      </c>
      <c r="BG325" s="222">
        <f>IF(N325="zákl. přenesená",J325,0)</f>
        <v>0</v>
      </c>
      <c r="BH325" s="222">
        <f>IF(N325="sníž. přenesená",J325,0)</f>
        <v>0</v>
      </c>
      <c r="BI325" s="222">
        <f>IF(N325="nulová",J325,0)</f>
        <v>0</v>
      </c>
      <c r="BJ325" s="17" t="s">
        <v>83</v>
      </c>
      <c r="BK325" s="222">
        <f>ROUND(I325*H325,2)</f>
        <v>0</v>
      </c>
      <c r="BL325" s="17" t="s">
        <v>134</v>
      </c>
      <c r="BM325" s="221" t="s">
        <v>372</v>
      </c>
    </row>
    <row r="326" s="2" customFormat="1">
      <c r="A326" s="38"/>
      <c r="B326" s="39"/>
      <c r="C326" s="40"/>
      <c r="D326" s="223" t="s">
        <v>135</v>
      </c>
      <c r="E326" s="40"/>
      <c r="F326" s="224" t="s">
        <v>375</v>
      </c>
      <c r="G326" s="40"/>
      <c r="H326" s="40"/>
      <c r="I326" s="225"/>
      <c r="J326" s="40"/>
      <c r="K326" s="40"/>
      <c r="L326" s="44"/>
      <c r="M326" s="226"/>
      <c r="N326" s="227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135</v>
      </c>
      <c r="AU326" s="17" t="s">
        <v>83</v>
      </c>
    </row>
    <row r="327" s="12" customFormat="1">
      <c r="A327" s="12"/>
      <c r="B327" s="228"/>
      <c r="C327" s="229"/>
      <c r="D327" s="223" t="s">
        <v>136</v>
      </c>
      <c r="E327" s="230" t="s">
        <v>1</v>
      </c>
      <c r="F327" s="231" t="s">
        <v>134</v>
      </c>
      <c r="G327" s="229"/>
      <c r="H327" s="232">
        <v>4</v>
      </c>
      <c r="I327" s="233"/>
      <c r="J327" s="229"/>
      <c r="K327" s="229"/>
      <c r="L327" s="234"/>
      <c r="M327" s="235"/>
      <c r="N327" s="236"/>
      <c r="O327" s="236"/>
      <c r="P327" s="236"/>
      <c r="Q327" s="236"/>
      <c r="R327" s="236"/>
      <c r="S327" s="236"/>
      <c r="T327" s="237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T327" s="238" t="s">
        <v>136</v>
      </c>
      <c r="AU327" s="238" t="s">
        <v>83</v>
      </c>
      <c r="AV327" s="12" t="s">
        <v>85</v>
      </c>
      <c r="AW327" s="12" t="s">
        <v>32</v>
      </c>
      <c r="AX327" s="12" t="s">
        <v>75</v>
      </c>
      <c r="AY327" s="238" t="s">
        <v>129</v>
      </c>
    </row>
    <row r="328" s="13" customFormat="1">
      <c r="A328" s="13"/>
      <c r="B328" s="239"/>
      <c r="C328" s="240"/>
      <c r="D328" s="223" t="s">
        <v>136</v>
      </c>
      <c r="E328" s="241" t="s">
        <v>1</v>
      </c>
      <c r="F328" s="242" t="s">
        <v>138</v>
      </c>
      <c r="G328" s="240"/>
      <c r="H328" s="243">
        <v>4</v>
      </c>
      <c r="I328" s="244"/>
      <c r="J328" s="240"/>
      <c r="K328" s="240"/>
      <c r="L328" s="245"/>
      <c r="M328" s="246"/>
      <c r="N328" s="247"/>
      <c r="O328" s="247"/>
      <c r="P328" s="247"/>
      <c r="Q328" s="247"/>
      <c r="R328" s="247"/>
      <c r="S328" s="247"/>
      <c r="T328" s="24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9" t="s">
        <v>136</v>
      </c>
      <c r="AU328" s="249" t="s">
        <v>83</v>
      </c>
      <c r="AV328" s="13" t="s">
        <v>134</v>
      </c>
      <c r="AW328" s="13" t="s">
        <v>32</v>
      </c>
      <c r="AX328" s="13" t="s">
        <v>83</v>
      </c>
      <c r="AY328" s="249" t="s">
        <v>129</v>
      </c>
    </row>
    <row r="329" s="2" customFormat="1" ht="16.5" customHeight="1">
      <c r="A329" s="38"/>
      <c r="B329" s="39"/>
      <c r="C329" s="210" t="s">
        <v>373</v>
      </c>
      <c r="D329" s="210" t="s">
        <v>130</v>
      </c>
      <c r="E329" s="211" t="s">
        <v>377</v>
      </c>
      <c r="F329" s="212" t="s">
        <v>378</v>
      </c>
      <c r="G329" s="213" t="s">
        <v>300</v>
      </c>
      <c r="H329" s="214">
        <v>1</v>
      </c>
      <c r="I329" s="215"/>
      <c r="J329" s="216">
        <f>ROUND(I329*H329,2)</f>
        <v>0</v>
      </c>
      <c r="K329" s="212" t="s">
        <v>1</v>
      </c>
      <c r="L329" s="44"/>
      <c r="M329" s="217" t="s">
        <v>1</v>
      </c>
      <c r="N329" s="218" t="s">
        <v>40</v>
      </c>
      <c r="O329" s="91"/>
      <c r="P329" s="219">
        <f>O329*H329</f>
        <v>0</v>
      </c>
      <c r="Q329" s="219">
        <v>0</v>
      </c>
      <c r="R329" s="219">
        <f>Q329*H329</f>
        <v>0</v>
      </c>
      <c r="S329" s="219">
        <v>0</v>
      </c>
      <c r="T329" s="220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1" t="s">
        <v>134</v>
      </c>
      <c r="AT329" s="221" t="s">
        <v>130</v>
      </c>
      <c r="AU329" s="221" t="s">
        <v>83</v>
      </c>
      <c r="AY329" s="17" t="s">
        <v>129</v>
      </c>
      <c r="BE329" s="222">
        <f>IF(N329="základní",J329,0)</f>
        <v>0</v>
      </c>
      <c r="BF329" s="222">
        <f>IF(N329="snížená",J329,0)</f>
        <v>0</v>
      </c>
      <c r="BG329" s="222">
        <f>IF(N329="zákl. přenesená",J329,0)</f>
        <v>0</v>
      </c>
      <c r="BH329" s="222">
        <f>IF(N329="sníž. přenesená",J329,0)</f>
        <v>0</v>
      </c>
      <c r="BI329" s="222">
        <f>IF(N329="nulová",J329,0)</f>
        <v>0</v>
      </c>
      <c r="BJ329" s="17" t="s">
        <v>83</v>
      </c>
      <c r="BK329" s="222">
        <f>ROUND(I329*H329,2)</f>
        <v>0</v>
      </c>
      <c r="BL329" s="17" t="s">
        <v>134</v>
      </c>
      <c r="BM329" s="221" t="s">
        <v>376</v>
      </c>
    </row>
    <row r="330" s="2" customFormat="1">
      <c r="A330" s="38"/>
      <c r="B330" s="39"/>
      <c r="C330" s="40"/>
      <c r="D330" s="223" t="s">
        <v>135</v>
      </c>
      <c r="E330" s="40"/>
      <c r="F330" s="224" t="s">
        <v>378</v>
      </c>
      <c r="G330" s="40"/>
      <c r="H330" s="40"/>
      <c r="I330" s="225"/>
      <c r="J330" s="40"/>
      <c r="K330" s="40"/>
      <c r="L330" s="44"/>
      <c r="M330" s="226"/>
      <c r="N330" s="227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135</v>
      </c>
      <c r="AU330" s="17" t="s">
        <v>83</v>
      </c>
    </row>
    <row r="331" s="12" customFormat="1">
      <c r="A331" s="12"/>
      <c r="B331" s="228"/>
      <c r="C331" s="229"/>
      <c r="D331" s="223" t="s">
        <v>136</v>
      </c>
      <c r="E331" s="230" t="s">
        <v>1</v>
      </c>
      <c r="F331" s="231" t="s">
        <v>83</v>
      </c>
      <c r="G331" s="229"/>
      <c r="H331" s="232">
        <v>1</v>
      </c>
      <c r="I331" s="233"/>
      <c r="J331" s="229"/>
      <c r="K331" s="229"/>
      <c r="L331" s="234"/>
      <c r="M331" s="235"/>
      <c r="N331" s="236"/>
      <c r="O331" s="236"/>
      <c r="P331" s="236"/>
      <c r="Q331" s="236"/>
      <c r="R331" s="236"/>
      <c r="S331" s="236"/>
      <c r="T331" s="237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T331" s="238" t="s">
        <v>136</v>
      </c>
      <c r="AU331" s="238" t="s">
        <v>83</v>
      </c>
      <c r="AV331" s="12" t="s">
        <v>85</v>
      </c>
      <c r="AW331" s="12" t="s">
        <v>32</v>
      </c>
      <c r="AX331" s="12" t="s">
        <v>75</v>
      </c>
      <c r="AY331" s="238" t="s">
        <v>129</v>
      </c>
    </row>
    <row r="332" s="13" customFormat="1">
      <c r="A332" s="13"/>
      <c r="B332" s="239"/>
      <c r="C332" s="240"/>
      <c r="D332" s="223" t="s">
        <v>136</v>
      </c>
      <c r="E332" s="241" t="s">
        <v>1</v>
      </c>
      <c r="F332" s="242" t="s">
        <v>138</v>
      </c>
      <c r="G332" s="240"/>
      <c r="H332" s="243">
        <v>1</v>
      </c>
      <c r="I332" s="244"/>
      <c r="J332" s="240"/>
      <c r="K332" s="240"/>
      <c r="L332" s="245"/>
      <c r="M332" s="246"/>
      <c r="N332" s="247"/>
      <c r="O332" s="247"/>
      <c r="P332" s="247"/>
      <c r="Q332" s="247"/>
      <c r="R332" s="247"/>
      <c r="S332" s="247"/>
      <c r="T332" s="24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9" t="s">
        <v>136</v>
      </c>
      <c r="AU332" s="249" t="s">
        <v>83</v>
      </c>
      <c r="AV332" s="13" t="s">
        <v>134</v>
      </c>
      <c r="AW332" s="13" t="s">
        <v>32</v>
      </c>
      <c r="AX332" s="13" t="s">
        <v>83</v>
      </c>
      <c r="AY332" s="249" t="s">
        <v>129</v>
      </c>
    </row>
    <row r="333" s="2" customFormat="1" ht="16.5" customHeight="1">
      <c r="A333" s="38"/>
      <c r="B333" s="39"/>
      <c r="C333" s="210" t="s">
        <v>285</v>
      </c>
      <c r="D333" s="210" t="s">
        <v>130</v>
      </c>
      <c r="E333" s="211" t="s">
        <v>402</v>
      </c>
      <c r="F333" s="212" t="s">
        <v>403</v>
      </c>
      <c r="G333" s="213" t="s">
        <v>300</v>
      </c>
      <c r="H333" s="214">
        <v>9</v>
      </c>
      <c r="I333" s="215"/>
      <c r="J333" s="216">
        <f>ROUND(I333*H333,2)</f>
        <v>0</v>
      </c>
      <c r="K333" s="212" t="s">
        <v>1</v>
      </c>
      <c r="L333" s="44"/>
      <c r="M333" s="217" t="s">
        <v>1</v>
      </c>
      <c r="N333" s="218" t="s">
        <v>40</v>
      </c>
      <c r="O333" s="91"/>
      <c r="P333" s="219">
        <f>O333*H333</f>
        <v>0</v>
      </c>
      <c r="Q333" s="219">
        <v>0</v>
      </c>
      <c r="R333" s="219">
        <f>Q333*H333</f>
        <v>0</v>
      </c>
      <c r="S333" s="219">
        <v>0</v>
      </c>
      <c r="T333" s="220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1" t="s">
        <v>134</v>
      </c>
      <c r="AT333" s="221" t="s">
        <v>130</v>
      </c>
      <c r="AU333" s="221" t="s">
        <v>83</v>
      </c>
      <c r="AY333" s="17" t="s">
        <v>129</v>
      </c>
      <c r="BE333" s="222">
        <f>IF(N333="základní",J333,0)</f>
        <v>0</v>
      </c>
      <c r="BF333" s="222">
        <f>IF(N333="snížená",J333,0)</f>
        <v>0</v>
      </c>
      <c r="BG333" s="222">
        <f>IF(N333="zákl. přenesená",J333,0)</f>
        <v>0</v>
      </c>
      <c r="BH333" s="222">
        <f>IF(N333="sníž. přenesená",J333,0)</f>
        <v>0</v>
      </c>
      <c r="BI333" s="222">
        <f>IF(N333="nulová",J333,0)</f>
        <v>0</v>
      </c>
      <c r="BJ333" s="17" t="s">
        <v>83</v>
      </c>
      <c r="BK333" s="222">
        <f>ROUND(I333*H333,2)</f>
        <v>0</v>
      </c>
      <c r="BL333" s="17" t="s">
        <v>134</v>
      </c>
      <c r="BM333" s="221" t="s">
        <v>379</v>
      </c>
    </row>
    <row r="334" s="2" customFormat="1">
      <c r="A334" s="38"/>
      <c r="B334" s="39"/>
      <c r="C334" s="40"/>
      <c r="D334" s="223" t="s">
        <v>135</v>
      </c>
      <c r="E334" s="40"/>
      <c r="F334" s="224" t="s">
        <v>403</v>
      </c>
      <c r="G334" s="40"/>
      <c r="H334" s="40"/>
      <c r="I334" s="225"/>
      <c r="J334" s="40"/>
      <c r="K334" s="40"/>
      <c r="L334" s="44"/>
      <c r="M334" s="226"/>
      <c r="N334" s="227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135</v>
      </c>
      <c r="AU334" s="17" t="s">
        <v>83</v>
      </c>
    </row>
    <row r="335" s="12" customFormat="1">
      <c r="A335" s="12"/>
      <c r="B335" s="228"/>
      <c r="C335" s="229"/>
      <c r="D335" s="223" t="s">
        <v>136</v>
      </c>
      <c r="E335" s="230" t="s">
        <v>1</v>
      </c>
      <c r="F335" s="231" t="s">
        <v>665</v>
      </c>
      <c r="G335" s="229"/>
      <c r="H335" s="232">
        <v>9</v>
      </c>
      <c r="I335" s="233"/>
      <c r="J335" s="229"/>
      <c r="K335" s="229"/>
      <c r="L335" s="234"/>
      <c r="M335" s="235"/>
      <c r="N335" s="236"/>
      <c r="O335" s="236"/>
      <c r="P335" s="236"/>
      <c r="Q335" s="236"/>
      <c r="R335" s="236"/>
      <c r="S335" s="236"/>
      <c r="T335" s="237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T335" s="238" t="s">
        <v>136</v>
      </c>
      <c r="AU335" s="238" t="s">
        <v>83</v>
      </c>
      <c r="AV335" s="12" t="s">
        <v>85</v>
      </c>
      <c r="AW335" s="12" t="s">
        <v>32</v>
      </c>
      <c r="AX335" s="12" t="s">
        <v>75</v>
      </c>
      <c r="AY335" s="238" t="s">
        <v>129</v>
      </c>
    </row>
    <row r="336" s="13" customFormat="1">
      <c r="A336" s="13"/>
      <c r="B336" s="239"/>
      <c r="C336" s="240"/>
      <c r="D336" s="223" t="s">
        <v>136</v>
      </c>
      <c r="E336" s="241" t="s">
        <v>1</v>
      </c>
      <c r="F336" s="242" t="s">
        <v>138</v>
      </c>
      <c r="G336" s="240"/>
      <c r="H336" s="243">
        <v>9</v>
      </c>
      <c r="I336" s="244"/>
      <c r="J336" s="240"/>
      <c r="K336" s="240"/>
      <c r="L336" s="245"/>
      <c r="M336" s="246"/>
      <c r="N336" s="247"/>
      <c r="O336" s="247"/>
      <c r="P336" s="247"/>
      <c r="Q336" s="247"/>
      <c r="R336" s="247"/>
      <c r="S336" s="247"/>
      <c r="T336" s="24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9" t="s">
        <v>136</v>
      </c>
      <c r="AU336" s="249" t="s">
        <v>83</v>
      </c>
      <c r="AV336" s="13" t="s">
        <v>134</v>
      </c>
      <c r="AW336" s="13" t="s">
        <v>32</v>
      </c>
      <c r="AX336" s="13" t="s">
        <v>83</v>
      </c>
      <c r="AY336" s="249" t="s">
        <v>129</v>
      </c>
    </row>
    <row r="337" s="2" customFormat="1" ht="16.5" customHeight="1">
      <c r="A337" s="38"/>
      <c r="B337" s="39"/>
      <c r="C337" s="210" t="s">
        <v>380</v>
      </c>
      <c r="D337" s="210" t="s">
        <v>130</v>
      </c>
      <c r="E337" s="211" t="s">
        <v>407</v>
      </c>
      <c r="F337" s="212" t="s">
        <v>408</v>
      </c>
      <c r="G337" s="213" t="s">
        <v>300</v>
      </c>
      <c r="H337" s="214">
        <v>8</v>
      </c>
      <c r="I337" s="215"/>
      <c r="J337" s="216">
        <f>ROUND(I337*H337,2)</f>
        <v>0</v>
      </c>
      <c r="K337" s="212" t="s">
        <v>1</v>
      </c>
      <c r="L337" s="44"/>
      <c r="M337" s="217" t="s">
        <v>1</v>
      </c>
      <c r="N337" s="218" t="s">
        <v>40</v>
      </c>
      <c r="O337" s="91"/>
      <c r="P337" s="219">
        <f>O337*H337</f>
        <v>0</v>
      </c>
      <c r="Q337" s="219">
        <v>0</v>
      </c>
      <c r="R337" s="219">
        <f>Q337*H337</f>
        <v>0</v>
      </c>
      <c r="S337" s="219">
        <v>0</v>
      </c>
      <c r="T337" s="220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1" t="s">
        <v>134</v>
      </c>
      <c r="AT337" s="221" t="s">
        <v>130</v>
      </c>
      <c r="AU337" s="221" t="s">
        <v>83</v>
      </c>
      <c r="AY337" s="17" t="s">
        <v>129</v>
      </c>
      <c r="BE337" s="222">
        <f>IF(N337="základní",J337,0)</f>
        <v>0</v>
      </c>
      <c r="BF337" s="222">
        <f>IF(N337="snížená",J337,0)</f>
        <v>0</v>
      </c>
      <c r="BG337" s="222">
        <f>IF(N337="zákl. přenesená",J337,0)</f>
        <v>0</v>
      </c>
      <c r="BH337" s="222">
        <f>IF(N337="sníž. přenesená",J337,0)</f>
        <v>0</v>
      </c>
      <c r="BI337" s="222">
        <f>IF(N337="nulová",J337,0)</f>
        <v>0</v>
      </c>
      <c r="BJ337" s="17" t="s">
        <v>83</v>
      </c>
      <c r="BK337" s="222">
        <f>ROUND(I337*H337,2)</f>
        <v>0</v>
      </c>
      <c r="BL337" s="17" t="s">
        <v>134</v>
      </c>
      <c r="BM337" s="221" t="s">
        <v>383</v>
      </c>
    </row>
    <row r="338" s="2" customFormat="1">
      <c r="A338" s="38"/>
      <c r="B338" s="39"/>
      <c r="C338" s="40"/>
      <c r="D338" s="223" t="s">
        <v>135</v>
      </c>
      <c r="E338" s="40"/>
      <c r="F338" s="224" t="s">
        <v>408</v>
      </c>
      <c r="G338" s="40"/>
      <c r="H338" s="40"/>
      <c r="I338" s="225"/>
      <c r="J338" s="40"/>
      <c r="K338" s="40"/>
      <c r="L338" s="44"/>
      <c r="M338" s="226"/>
      <c r="N338" s="227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135</v>
      </c>
      <c r="AU338" s="17" t="s">
        <v>83</v>
      </c>
    </row>
    <row r="339" s="14" customFormat="1">
      <c r="A339" s="14"/>
      <c r="B339" s="250"/>
      <c r="C339" s="251"/>
      <c r="D339" s="223" t="s">
        <v>136</v>
      </c>
      <c r="E339" s="252" t="s">
        <v>1</v>
      </c>
      <c r="F339" s="253" t="s">
        <v>607</v>
      </c>
      <c r="G339" s="251"/>
      <c r="H339" s="252" t="s">
        <v>1</v>
      </c>
      <c r="I339" s="254"/>
      <c r="J339" s="251"/>
      <c r="K339" s="251"/>
      <c r="L339" s="255"/>
      <c r="M339" s="256"/>
      <c r="N339" s="257"/>
      <c r="O339" s="257"/>
      <c r="P339" s="257"/>
      <c r="Q339" s="257"/>
      <c r="R339" s="257"/>
      <c r="S339" s="257"/>
      <c r="T339" s="258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9" t="s">
        <v>136</v>
      </c>
      <c r="AU339" s="259" t="s">
        <v>83</v>
      </c>
      <c r="AV339" s="14" t="s">
        <v>83</v>
      </c>
      <c r="AW339" s="14" t="s">
        <v>32</v>
      </c>
      <c r="AX339" s="14" t="s">
        <v>75</v>
      </c>
      <c r="AY339" s="259" t="s">
        <v>129</v>
      </c>
    </row>
    <row r="340" s="12" customFormat="1">
      <c r="A340" s="12"/>
      <c r="B340" s="228"/>
      <c r="C340" s="229"/>
      <c r="D340" s="223" t="s">
        <v>136</v>
      </c>
      <c r="E340" s="230" t="s">
        <v>1</v>
      </c>
      <c r="F340" s="231" t="s">
        <v>160</v>
      </c>
      <c r="G340" s="229"/>
      <c r="H340" s="232">
        <v>8</v>
      </c>
      <c r="I340" s="233"/>
      <c r="J340" s="229"/>
      <c r="K340" s="229"/>
      <c r="L340" s="234"/>
      <c r="M340" s="235"/>
      <c r="N340" s="236"/>
      <c r="O340" s="236"/>
      <c r="P340" s="236"/>
      <c r="Q340" s="236"/>
      <c r="R340" s="236"/>
      <c r="S340" s="236"/>
      <c r="T340" s="237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T340" s="238" t="s">
        <v>136</v>
      </c>
      <c r="AU340" s="238" t="s">
        <v>83</v>
      </c>
      <c r="AV340" s="12" t="s">
        <v>85</v>
      </c>
      <c r="AW340" s="12" t="s">
        <v>32</v>
      </c>
      <c r="AX340" s="12" t="s">
        <v>75</v>
      </c>
      <c r="AY340" s="238" t="s">
        <v>129</v>
      </c>
    </row>
    <row r="341" s="13" customFormat="1">
      <c r="A341" s="13"/>
      <c r="B341" s="239"/>
      <c r="C341" s="240"/>
      <c r="D341" s="223" t="s">
        <v>136</v>
      </c>
      <c r="E341" s="241" t="s">
        <v>1</v>
      </c>
      <c r="F341" s="242" t="s">
        <v>138</v>
      </c>
      <c r="G341" s="240"/>
      <c r="H341" s="243">
        <v>8</v>
      </c>
      <c r="I341" s="244"/>
      <c r="J341" s="240"/>
      <c r="K341" s="240"/>
      <c r="L341" s="245"/>
      <c r="M341" s="246"/>
      <c r="N341" s="247"/>
      <c r="O341" s="247"/>
      <c r="P341" s="247"/>
      <c r="Q341" s="247"/>
      <c r="R341" s="247"/>
      <c r="S341" s="247"/>
      <c r="T341" s="24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9" t="s">
        <v>136</v>
      </c>
      <c r="AU341" s="249" t="s">
        <v>83</v>
      </c>
      <c r="AV341" s="13" t="s">
        <v>134</v>
      </c>
      <c r="AW341" s="13" t="s">
        <v>32</v>
      </c>
      <c r="AX341" s="13" t="s">
        <v>83</v>
      </c>
      <c r="AY341" s="249" t="s">
        <v>129</v>
      </c>
    </row>
    <row r="342" s="2" customFormat="1" ht="16.5" customHeight="1">
      <c r="A342" s="38"/>
      <c r="B342" s="39"/>
      <c r="C342" s="210" t="s">
        <v>290</v>
      </c>
      <c r="D342" s="210" t="s">
        <v>130</v>
      </c>
      <c r="E342" s="211" t="s">
        <v>411</v>
      </c>
      <c r="F342" s="212" t="s">
        <v>412</v>
      </c>
      <c r="G342" s="213" t="s">
        <v>300</v>
      </c>
      <c r="H342" s="214">
        <v>8</v>
      </c>
      <c r="I342" s="215"/>
      <c r="J342" s="216">
        <f>ROUND(I342*H342,2)</f>
        <v>0</v>
      </c>
      <c r="K342" s="212" t="s">
        <v>1</v>
      </c>
      <c r="L342" s="44"/>
      <c r="M342" s="217" t="s">
        <v>1</v>
      </c>
      <c r="N342" s="218" t="s">
        <v>40</v>
      </c>
      <c r="O342" s="91"/>
      <c r="P342" s="219">
        <f>O342*H342</f>
        <v>0</v>
      </c>
      <c r="Q342" s="219">
        <v>0</v>
      </c>
      <c r="R342" s="219">
        <f>Q342*H342</f>
        <v>0</v>
      </c>
      <c r="S342" s="219">
        <v>0</v>
      </c>
      <c r="T342" s="220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1" t="s">
        <v>134</v>
      </c>
      <c r="AT342" s="221" t="s">
        <v>130</v>
      </c>
      <c r="AU342" s="221" t="s">
        <v>83</v>
      </c>
      <c r="AY342" s="17" t="s">
        <v>129</v>
      </c>
      <c r="BE342" s="222">
        <f>IF(N342="základní",J342,0)</f>
        <v>0</v>
      </c>
      <c r="BF342" s="222">
        <f>IF(N342="snížená",J342,0)</f>
        <v>0</v>
      </c>
      <c r="BG342" s="222">
        <f>IF(N342="zákl. přenesená",J342,0)</f>
        <v>0</v>
      </c>
      <c r="BH342" s="222">
        <f>IF(N342="sníž. přenesená",J342,0)</f>
        <v>0</v>
      </c>
      <c r="BI342" s="222">
        <f>IF(N342="nulová",J342,0)</f>
        <v>0</v>
      </c>
      <c r="BJ342" s="17" t="s">
        <v>83</v>
      </c>
      <c r="BK342" s="222">
        <f>ROUND(I342*H342,2)</f>
        <v>0</v>
      </c>
      <c r="BL342" s="17" t="s">
        <v>134</v>
      </c>
      <c r="BM342" s="221" t="s">
        <v>388</v>
      </c>
    </row>
    <row r="343" s="2" customFormat="1">
      <c r="A343" s="38"/>
      <c r="B343" s="39"/>
      <c r="C343" s="40"/>
      <c r="D343" s="223" t="s">
        <v>135</v>
      </c>
      <c r="E343" s="40"/>
      <c r="F343" s="224" t="s">
        <v>412</v>
      </c>
      <c r="G343" s="40"/>
      <c r="H343" s="40"/>
      <c r="I343" s="225"/>
      <c r="J343" s="40"/>
      <c r="K343" s="40"/>
      <c r="L343" s="44"/>
      <c r="M343" s="226"/>
      <c r="N343" s="227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135</v>
      </c>
      <c r="AU343" s="17" t="s">
        <v>83</v>
      </c>
    </row>
    <row r="344" s="12" customFormat="1">
      <c r="A344" s="12"/>
      <c r="B344" s="228"/>
      <c r="C344" s="229"/>
      <c r="D344" s="223" t="s">
        <v>136</v>
      </c>
      <c r="E344" s="230" t="s">
        <v>1</v>
      </c>
      <c r="F344" s="231" t="s">
        <v>160</v>
      </c>
      <c r="G344" s="229"/>
      <c r="H344" s="232">
        <v>8</v>
      </c>
      <c r="I344" s="233"/>
      <c r="J344" s="229"/>
      <c r="K344" s="229"/>
      <c r="L344" s="234"/>
      <c r="M344" s="235"/>
      <c r="N344" s="236"/>
      <c r="O344" s="236"/>
      <c r="P344" s="236"/>
      <c r="Q344" s="236"/>
      <c r="R344" s="236"/>
      <c r="S344" s="236"/>
      <c r="T344" s="237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T344" s="238" t="s">
        <v>136</v>
      </c>
      <c r="AU344" s="238" t="s">
        <v>83</v>
      </c>
      <c r="AV344" s="12" t="s">
        <v>85</v>
      </c>
      <c r="AW344" s="12" t="s">
        <v>32</v>
      </c>
      <c r="AX344" s="12" t="s">
        <v>75</v>
      </c>
      <c r="AY344" s="238" t="s">
        <v>129</v>
      </c>
    </row>
    <row r="345" s="13" customFormat="1">
      <c r="A345" s="13"/>
      <c r="B345" s="239"/>
      <c r="C345" s="240"/>
      <c r="D345" s="223" t="s">
        <v>136</v>
      </c>
      <c r="E345" s="241" t="s">
        <v>1</v>
      </c>
      <c r="F345" s="242" t="s">
        <v>138</v>
      </c>
      <c r="G345" s="240"/>
      <c r="H345" s="243">
        <v>8</v>
      </c>
      <c r="I345" s="244"/>
      <c r="J345" s="240"/>
      <c r="K345" s="240"/>
      <c r="L345" s="245"/>
      <c r="M345" s="246"/>
      <c r="N345" s="247"/>
      <c r="O345" s="247"/>
      <c r="P345" s="247"/>
      <c r="Q345" s="247"/>
      <c r="R345" s="247"/>
      <c r="S345" s="247"/>
      <c r="T345" s="24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9" t="s">
        <v>136</v>
      </c>
      <c r="AU345" s="249" t="s">
        <v>83</v>
      </c>
      <c r="AV345" s="13" t="s">
        <v>134</v>
      </c>
      <c r="AW345" s="13" t="s">
        <v>32</v>
      </c>
      <c r="AX345" s="13" t="s">
        <v>83</v>
      </c>
      <c r="AY345" s="249" t="s">
        <v>129</v>
      </c>
    </row>
    <row r="346" s="2" customFormat="1" ht="16.5" customHeight="1">
      <c r="A346" s="38"/>
      <c r="B346" s="39"/>
      <c r="C346" s="210" t="s">
        <v>391</v>
      </c>
      <c r="D346" s="210" t="s">
        <v>130</v>
      </c>
      <c r="E346" s="211" t="s">
        <v>419</v>
      </c>
      <c r="F346" s="212" t="s">
        <v>420</v>
      </c>
      <c r="G346" s="213" t="s">
        <v>141</v>
      </c>
      <c r="H346" s="214">
        <v>205.75</v>
      </c>
      <c r="I346" s="215"/>
      <c r="J346" s="216">
        <f>ROUND(I346*H346,2)</f>
        <v>0</v>
      </c>
      <c r="K346" s="212" t="s">
        <v>1</v>
      </c>
      <c r="L346" s="44"/>
      <c r="M346" s="217" t="s">
        <v>1</v>
      </c>
      <c r="N346" s="218" t="s">
        <v>40</v>
      </c>
      <c r="O346" s="91"/>
      <c r="P346" s="219">
        <f>O346*H346</f>
        <v>0</v>
      </c>
      <c r="Q346" s="219">
        <v>0</v>
      </c>
      <c r="R346" s="219">
        <f>Q346*H346</f>
        <v>0</v>
      </c>
      <c r="S346" s="219">
        <v>0</v>
      </c>
      <c r="T346" s="220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1" t="s">
        <v>134</v>
      </c>
      <c r="AT346" s="221" t="s">
        <v>130</v>
      </c>
      <c r="AU346" s="221" t="s">
        <v>83</v>
      </c>
      <c r="AY346" s="17" t="s">
        <v>129</v>
      </c>
      <c r="BE346" s="222">
        <f>IF(N346="základní",J346,0)</f>
        <v>0</v>
      </c>
      <c r="BF346" s="222">
        <f>IF(N346="snížená",J346,0)</f>
        <v>0</v>
      </c>
      <c r="BG346" s="222">
        <f>IF(N346="zákl. přenesená",J346,0)</f>
        <v>0</v>
      </c>
      <c r="BH346" s="222">
        <f>IF(N346="sníž. přenesená",J346,0)</f>
        <v>0</v>
      </c>
      <c r="BI346" s="222">
        <f>IF(N346="nulová",J346,0)</f>
        <v>0</v>
      </c>
      <c r="BJ346" s="17" t="s">
        <v>83</v>
      </c>
      <c r="BK346" s="222">
        <f>ROUND(I346*H346,2)</f>
        <v>0</v>
      </c>
      <c r="BL346" s="17" t="s">
        <v>134</v>
      </c>
      <c r="BM346" s="221" t="s">
        <v>394</v>
      </c>
    </row>
    <row r="347" s="2" customFormat="1">
      <c r="A347" s="38"/>
      <c r="B347" s="39"/>
      <c r="C347" s="40"/>
      <c r="D347" s="223" t="s">
        <v>135</v>
      </c>
      <c r="E347" s="40"/>
      <c r="F347" s="224" t="s">
        <v>420</v>
      </c>
      <c r="G347" s="40"/>
      <c r="H347" s="40"/>
      <c r="I347" s="225"/>
      <c r="J347" s="40"/>
      <c r="K347" s="40"/>
      <c r="L347" s="44"/>
      <c r="M347" s="226"/>
      <c r="N347" s="227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135</v>
      </c>
      <c r="AU347" s="17" t="s">
        <v>83</v>
      </c>
    </row>
    <row r="348" s="12" customFormat="1">
      <c r="A348" s="12"/>
      <c r="B348" s="228"/>
      <c r="C348" s="229"/>
      <c r="D348" s="223" t="s">
        <v>136</v>
      </c>
      <c r="E348" s="230" t="s">
        <v>1</v>
      </c>
      <c r="F348" s="231" t="s">
        <v>643</v>
      </c>
      <c r="G348" s="229"/>
      <c r="H348" s="232">
        <v>205.75</v>
      </c>
      <c r="I348" s="233"/>
      <c r="J348" s="229"/>
      <c r="K348" s="229"/>
      <c r="L348" s="234"/>
      <c r="M348" s="235"/>
      <c r="N348" s="236"/>
      <c r="O348" s="236"/>
      <c r="P348" s="236"/>
      <c r="Q348" s="236"/>
      <c r="R348" s="236"/>
      <c r="S348" s="236"/>
      <c r="T348" s="237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T348" s="238" t="s">
        <v>136</v>
      </c>
      <c r="AU348" s="238" t="s">
        <v>83</v>
      </c>
      <c r="AV348" s="12" t="s">
        <v>85</v>
      </c>
      <c r="AW348" s="12" t="s">
        <v>32</v>
      </c>
      <c r="AX348" s="12" t="s">
        <v>75</v>
      </c>
      <c r="AY348" s="238" t="s">
        <v>129</v>
      </c>
    </row>
    <row r="349" s="13" customFormat="1">
      <c r="A349" s="13"/>
      <c r="B349" s="239"/>
      <c r="C349" s="240"/>
      <c r="D349" s="223" t="s">
        <v>136</v>
      </c>
      <c r="E349" s="241" t="s">
        <v>1</v>
      </c>
      <c r="F349" s="242" t="s">
        <v>138</v>
      </c>
      <c r="G349" s="240"/>
      <c r="H349" s="243">
        <v>205.75</v>
      </c>
      <c r="I349" s="244"/>
      <c r="J349" s="240"/>
      <c r="K349" s="240"/>
      <c r="L349" s="245"/>
      <c r="M349" s="246"/>
      <c r="N349" s="247"/>
      <c r="O349" s="247"/>
      <c r="P349" s="247"/>
      <c r="Q349" s="247"/>
      <c r="R349" s="247"/>
      <c r="S349" s="247"/>
      <c r="T349" s="24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9" t="s">
        <v>136</v>
      </c>
      <c r="AU349" s="249" t="s">
        <v>83</v>
      </c>
      <c r="AV349" s="13" t="s">
        <v>134</v>
      </c>
      <c r="AW349" s="13" t="s">
        <v>32</v>
      </c>
      <c r="AX349" s="13" t="s">
        <v>83</v>
      </c>
      <c r="AY349" s="249" t="s">
        <v>129</v>
      </c>
    </row>
    <row r="350" s="2" customFormat="1" ht="16.5" customHeight="1">
      <c r="A350" s="38"/>
      <c r="B350" s="39"/>
      <c r="C350" s="210" t="s">
        <v>295</v>
      </c>
      <c r="D350" s="210" t="s">
        <v>130</v>
      </c>
      <c r="E350" s="211" t="s">
        <v>424</v>
      </c>
      <c r="F350" s="212" t="s">
        <v>425</v>
      </c>
      <c r="G350" s="213" t="s">
        <v>141</v>
      </c>
      <c r="H350" s="214">
        <v>72.319999999999993</v>
      </c>
      <c r="I350" s="215"/>
      <c r="J350" s="216">
        <f>ROUND(I350*H350,2)</f>
        <v>0</v>
      </c>
      <c r="K350" s="212" t="s">
        <v>1</v>
      </c>
      <c r="L350" s="44"/>
      <c r="M350" s="217" t="s">
        <v>1</v>
      </c>
      <c r="N350" s="218" t="s">
        <v>40</v>
      </c>
      <c r="O350" s="91"/>
      <c r="P350" s="219">
        <f>O350*H350</f>
        <v>0</v>
      </c>
      <c r="Q350" s="219">
        <v>0</v>
      </c>
      <c r="R350" s="219">
        <f>Q350*H350</f>
        <v>0</v>
      </c>
      <c r="S350" s="219">
        <v>0</v>
      </c>
      <c r="T350" s="220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1" t="s">
        <v>134</v>
      </c>
      <c r="AT350" s="221" t="s">
        <v>130</v>
      </c>
      <c r="AU350" s="221" t="s">
        <v>83</v>
      </c>
      <c r="AY350" s="17" t="s">
        <v>129</v>
      </c>
      <c r="BE350" s="222">
        <f>IF(N350="základní",J350,0)</f>
        <v>0</v>
      </c>
      <c r="BF350" s="222">
        <f>IF(N350="snížená",J350,0)</f>
        <v>0</v>
      </c>
      <c r="BG350" s="222">
        <f>IF(N350="zákl. přenesená",J350,0)</f>
        <v>0</v>
      </c>
      <c r="BH350" s="222">
        <f>IF(N350="sníž. přenesená",J350,0)</f>
        <v>0</v>
      </c>
      <c r="BI350" s="222">
        <f>IF(N350="nulová",J350,0)</f>
        <v>0</v>
      </c>
      <c r="BJ350" s="17" t="s">
        <v>83</v>
      </c>
      <c r="BK350" s="222">
        <f>ROUND(I350*H350,2)</f>
        <v>0</v>
      </c>
      <c r="BL350" s="17" t="s">
        <v>134</v>
      </c>
      <c r="BM350" s="221" t="s">
        <v>398</v>
      </c>
    </row>
    <row r="351" s="2" customFormat="1">
      <c r="A351" s="38"/>
      <c r="B351" s="39"/>
      <c r="C351" s="40"/>
      <c r="D351" s="223" t="s">
        <v>135</v>
      </c>
      <c r="E351" s="40"/>
      <c r="F351" s="224" t="s">
        <v>666</v>
      </c>
      <c r="G351" s="40"/>
      <c r="H351" s="40"/>
      <c r="I351" s="225"/>
      <c r="J351" s="40"/>
      <c r="K351" s="40"/>
      <c r="L351" s="44"/>
      <c r="M351" s="226"/>
      <c r="N351" s="227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135</v>
      </c>
      <c r="AU351" s="17" t="s">
        <v>83</v>
      </c>
    </row>
    <row r="352" s="12" customFormat="1">
      <c r="A352" s="12"/>
      <c r="B352" s="228"/>
      <c r="C352" s="229"/>
      <c r="D352" s="223" t="s">
        <v>136</v>
      </c>
      <c r="E352" s="230" t="s">
        <v>1</v>
      </c>
      <c r="F352" s="231" t="s">
        <v>646</v>
      </c>
      <c r="G352" s="229"/>
      <c r="H352" s="232">
        <v>72.319999999999993</v>
      </c>
      <c r="I352" s="233"/>
      <c r="J352" s="229"/>
      <c r="K352" s="229"/>
      <c r="L352" s="234"/>
      <c r="M352" s="235"/>
      <c r="N352" s="236"/>
      <c r="O352" s="236"/>
      <c r="P352" s="236"/>
      <c r="Q352" s="236"/>
      <c r="R352" s="236"/>
      <c r="S352" s="236"/>
      <c r="T352" s="237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T352" s="238" t="s">
        <v>136</v>
      </c>
      <c r="AU352" s="238" t="s">
        <v>83</v>
      </c>
      <c r="AV352" s="12" t="s">
        <v>85</v>
      </c>
      <c r="AW352" s="12" t="s">
        <v>32</v>
      </c>
      <c r="AX352" s="12" t="s">
        <v>75</v>
      </c>
      <c r="AY352" s="238" t="s">
        <v>129</v>
      </c>
    </row>
    <row r="353" s="13" customFormat="1">
      <c r="A353" s="13"/>
      <c r="B353" s="239"/>
      <c r="C353" s="240"/>
      <c r="D353" s="223" t="s">
        <v>136</v>
      </c>
      <c r="E353" s="241" t="s">
        <v>1</v>
      </c>
      <c r="F353" s="242" t="s">
        <v>138</v>
      </c>
      <c r="G353" s="240"/>
      <c r="H353" s="243">
        <v>72.319999999999993</v>
      </c>
      <c r="I353" s="244"/>
      <c r="J353" s="240"/>
      <c r="K353" s="240"/>
      <c r="L353" s="245"/>
      <c r="M353" s="246"/>
      <c r="N353" s="247"/>
      <c r="O353" s="247"/>
      <c r="P353" s="247"/>
      <c r="Q353" s="247"/>
      <c r="R353" s="247"/>
      <c r="S353" s="247"/>
      <c r="T353" s="24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9" t="s">
        <v>136</v>
      </c>
      <c r="AU353" s="249" t="s">
        <v>83</v>
      </c>
      <c r="AV353" s="13" t="s">
        <v>134</v>
      </c>
      <c r="AW353" s="13" t="s">
        <v>32</v>
      </c>
      <c r="AX353" s="13" t="s">
        <v>83</v>
      </c>
      <c r="AY353" s="249" t="s">
        <v>129</v>
      </c>
    </row>
    <row r="354" s="2" customFormat="1" ht="21.75" customHeight="1">
      <c r="A354" s="38"/>
      <c r="B354" s="39"/>
      <c r="C354" s="210" t="s">
        <v>401</v>
      </c>
      <c r="D354" s="210" t="s">
        <v>130</v>
      </c>
      <c r="E354" s="211" t="s">
        <v>434</v>
      </c>
      <c r="F354" s="212" t="s">
        <v>435</v>
      </c>
      <c r="G354" s="213" t="s">
        <v>431</v>
      </c>
      <c r="H354" s="214">
        <v>4</v>
      </c>
      <c r="I354" s="215"/>
      <c r="J354" s="216">
        <f>ROUND(I354*H354,2)</f>
        <v>0</v>
      </c>
      <c r="K354" s="212" t="s">
        <v>1</v>
      </c>
      <c r="L354" s="44"/>
      <c r="M354" s="217" t="s">
        <v>1</v>
      </c>
      <c r="N354" s="218" t="s">
        <v>40</v>
      </c>
      <c r="O354" s="91"/>
      <c r="P354" s="219">
        <f>O354*H354</f>
        <v>0</v>
      </c>
      <c r="Q354" s="219">
        <v>0</v>
      </c>
      <c r="R354" s="219">
        <f>Q354*H354</f>
        <v>0</v>
      </c>
      <c r="S354" s="219">
        <v>0</v>
      </c>
      <c r="T354" s="220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1" t="s">
        <v>134</v>
      </c>
      <c r="AT354" s="221" t="s">
        <v>130</v>
      </c>
      <c r="AU354" s="221" t="s">
        <v>83</v>
      </c>
      <c r="AY354" s="17" t="s">
        <v>129</v>
      </c>
      <c r="BE354" s="222">
        <f>IF(N354="základní",J354,0)</f>
        <v>0</v>
      </c>
      <c r="BF354" s="222">
        <f>IF(N354="snížená",J354,0)</f>
        <v>0</v>
      </c>
      <c r="BG354" s="222">
        <f>IF(N354="zákl. přenesená",J354,0)</f>
        <v>0</v>
      </c>
      <c r="BH354" s="222">
        <f>IF(N354="sníž. přenesená",J354,0)</f>
        <v>0</v>
      </c>
      <c r="BI354" s="222">
        <f>IF(N354="nulová",J354,0)</f>
        <v>0</v>
      </c>
      <c r="BJ354" s="17" t="s">
        <v>83</v>
      </c>
      <c r="BK354" s="222">
        <f>ROUND(I354*H354,2)</f>
        <v>0</v>
      </c>
      <c r="BL354" s="17" t="s">
        <v>134</v>
      </c>
      <c r="BM354" s="221" t="s">
        <v>404</v>
      </c>
    </row>
    <row r="355" s="2" customFormat="1">
      <c r="A355" s="38"/>
      <c r="B355" s="39"/>
      <c r="C355" s="40"/>
      <c r="D355" s="223" t="s">
        <v>135</v>
      </c>
      <c r="E355" s="40"/>
      <c r="F355" s="224" t="s">
        <v>435</v>
      </c>
      <c r="G355" s="40"/>
      <c r="H355" s="40"/>
      <c r="I355" s="225"/>
      <c r="J355" s="40"/>
      <c r="K355" s="40"/>
      <c r="L355" s="44"/>
      <c r="M355" s="226"/>
      <c r="N355" s="227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135</v>
      </c>
      <c r="AU355" s="17" t="s">
        <v>83</v>
      </c>
    </row>
    <row r="356" s="12" customFormat="1">
      <c r="A356" s="12"/>
      <c r="B356" s="228"/>
      <c r="C356" s="229"/>
      <c r="D356" s="223" t="s">
        <v>136</v>
      </c>
      <c r="E356" s="230" t="s">
        <v>1</v>
      </c>
      <c r="F356" s="231" t="s">
        <v>134</v>
      </c>
      <c r="G356" s="229"/>
      <c r="H356" s="232">
        <v>4</v>
      </c>
      <c r="I356" s="233"/>
      <c r="J356" s="229"/>
      <c r="K356" s="229"/>
      <c r="L356" s="234"/>
      <c r="M356" s="235"/>
      <c r="N356" s="236"/>
      <c r="O356" s="236"/>
      <c r="P356" s="236"/>
      <c r="Q356" s="236"/>
      <c r="R356" s="236"/>
      <c r="S356" s="236"/>
      <c r="T356" s="237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T356" s="238" t="s">
        <v>136</v>
      </c>
      <c r="AU356" s="238" t="s">
        <v>83</v>
      </c>
      <c r="AV356" s="12" t="s">
        <v>85</v>
      </c>
      <c r="AW356" s="12" t="s">
        <v>32</v>
      </c>
      <c r="AX356" s="12" t="s">
        <v>75</v>
      </c>
      <c r="AY356" s="238" t="s">
        <v>129</v>
      </c>
    </row>
    <row r="357" s="13" customFormat="1">
      <c r="A357" s="13"/>
      <c r="B357" s="239"/>
      <c r="C357" s="240"/>
      <c r="D357" s="223" t="s">
        <v>136</v>
      </c>
      <c r="E357" s="241" t="s">
        <v>1</v>
      </c>
      <c r="F357" s="242" t="s">
        <v>138</v>
      </c>
      <c r="G357" s="240"/>
      <c r="H357" s="243">
        <v>4</v>
      </c>
      <c r="I357" s="244"/>
      <c r="J357" s="240"/>
      <c r="K357" s="240"/>
      <c r="L357" s="245"/>
      <c r="M357" s="246"/>
      <c r="N357" s="247"/>
      <c r="O357" s="247"/>
      <c r="P357" s="247"/>
      <c r="Q357" s="247"/>
      <c r="R357" s="247"/>
      <c r="S357" s="247"/>
      <c r="T357" s="24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9" t="s">
        <v>136</v>
      </c>
      <c r="AU357" s="249" t="s">
        <v>83</v>
      </c>
      <c r="AV357" s="13" t="s">
        <v>134</v>
      </c>
      <c r="AW357" s="13" t="s">
        <v>32</v>
      </c>
      <c r="AX357" s="13" t="s">
        <v>83</v>
      </c>
      <c r="AY357" s="249" t="s">
        <v>129</v>
      </c>
    </row>
    <row r="358" s="2" customFormat="1" ht="21.75" customHeight="1">
      <c r="A358" s="38"/>
      <c r="B358" s="39"/>
      <c r="C358" s="210" t="s">
        <v>301</v>
      </c>
      <c r="D358" s="210" t="s">
        <v>130</v>
      </c>
      <c r="E358" s="211" t="s">
        <v>439</v>
      </c>
      <c r="F358" s="212" t="s">
        <v>440</v>
      </c>
      <c r="G358" s="213" t="s">
        <v>431</v>
      </c>
      <c r="H358" s="214">
        <v>1</v>
      </c>
      <c r="I358" s="215"/>
      <c r="J358" s="216">
        <f>ROUND(I358*H358,2)</f>
        <v>0</v>
      </c>
      <c r="K358" s="212" t="s">
        <v>1</v>
      </c>
      <c r="L358" s="44"/>
      <c r="M358" s="217" t="s">
        <v>1</v>
      </c>
      <c r="N358" s="218" t="s">
        <v>40</v>
      </c>
      <c r="O358" s="91"/>
      <c r="P358" s="219">
        <f>O358*H358</f>
        <v>0</v>
      </c>
      <c r="Q358" s="219">
        <v>0</v>
      </c>
      <c r="R358" s="219">
        <f>Q358*H358</f>
        <v>0</v>
      </c>
      <c r="S358" s="219">
        <v>0</v>
      </c>
      <c r="T358" s="220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1" t="s">
        <v>134</v>
      </c>
      <c r="AT358" s="221" t="s">
        <v>130</v>
      </c>
      <c r="AU358" s="221" t="s">
        <v>83</v>
      </c>
      <c r="AY358" s="17" t="s">
        <v>129</v>
      </c>
      <c r="BE358" s="222">
        <f>IF(N358="základní",J358,0)</f>
        <v>0</v>
      </c>
      <c r="BF358" s="222">
        <f>IF(N358="snížená",J358,0)</f>
        <v>0</v>
      </c>
      <c r="BG358" s="222">
        <f>IF(N358="zákl. přenesená",J358,0)</f>
        <v>0</v>
      </c>
      <c r="BH358" s="222">
        <f>IF(N358="sníž. přenesená",J358,0)</f>
        <v>0</v>
      </c>
      <c r="BI358" s="222">
        <f>IF(N358="nulová",J358,0)</f>
        <v>0</v>
      </c>
      <c r="BJ358" s="17" t="s">
        <v>83</v>
      </c>
      <c r="BK358" s="222">
        <f>ROUND(I358*H358,2)</f>
        <v>0</v>
      </c>
      <c r="BL358" s="17" t="s">
        <v>134</v>
      </c>
      <c r="BM358" s="221" t="s">
        <v>409</v>
      </c>
    </row>
    <row r="359" s="2" customFormat="1">
      <c r="A359" s="38"/>
      <c r="B359" s="39"/>
      <c r="C359" s="40"/>
      <c r="D359" s="223" t="s">
        <v>135</v>
      </c>
      <c r="E359" s="40"/>
      <c r="F359" s="224" t="s">
        <v>440</v>
      </c>
      <c r="G359" s="40"/>
      <c r="H359" s="40"/>
      <c r="I359" s="225"/>
      <c r="J359" s="40"/>
      <c r="K359" s="40"/>
      <c r="L359" s="44"/>
      <c r="M359" s="226"/>
      <c r="N359" s="227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135</v>
      </c>
      <c r="AU359" s="17" t="s">
        <v>83</v>
      </c>
    </row>
    <row r="360" s="12" customFormat="1">
      <c r="A360" s="12"/>
      <c r="B360" s="228"/>
      <c r="C360" s="229"/>
      <c r="D360" s="223" t="s">
        <v>136</v>
      </c>
      <c r="E360" s="230" t="s">
        <v>1</v>
      </c>
      <c r="F360" s="231" t="s">
        <v>83</v>
      </c>
      <c r="G360" s="229"/>
      <c r="H360" s="232">
        <v>1</v>
      </c>
      <c r="I360" s="233"/>
      <c r="J360" s="229"/>
      <c r="K360" s="229"/>
      <c r="L360" s="234"/>
      <c r="M360" s="235"/>
      <c r="N360" s="236"/>
      <c r="O360" s="236"/>
      <c r="P360" s="236"/>
      <c r="Q360" s="236"/>
      <c r="R360" s="236"/>
      <c r="S360" s="236"/>
      <c r="T360" s="237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T360" s="238" t="s">
        <v>136</v>
      </c>
      <c r="AU360" s="238" t="s">
        <v>83</v>
      </c>
      <c r="AV360" s="12" t="s">
        <v>85</v>
      </c>
      <c r="AW360" s="12" t="s">
        <v>32</v>
      </c>
      <c r="AX360" s="12" t="s">
        <v>75</v>
      </c>
      <c r="AY360" s="238" t="s">
        <v>129</v>
      </c>
    </row>
    <row r="361" s="13" customFormat="1">
      <c r="A361" s="13"/>
      <c r="B361" s="239"/>
      <c r="C361" s="240"/>
      <c r="D361" s="223" t="s">
        <v>136</v>
      </c>
      <c r="E361" s="241" t="s">
        <v>1</v>
      </c>
      <c r="F361" s="242" t="s">
        <v>138</v>
      </c>
      <c r="G361" s="240"/>
      <c r="H361" s="243">
        <v>1</v>
      </c>
      <c r="I361" s="244"/>
      <c r="J361" s="240"/>
      <c r="K361" s="240"/>
      <c r="L361" s="245"/>
      <c r="M361" s="246"/>
      <c r="N361" s="247"/>
      <c r="O361" s="247"/>
      <c r="P361" s="247"/>
      <c r="Q361" s="247"/>
      <c r="R361" s="247"/>
      <c r="S361" s="247"/>
      <c r="T361" s="24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9" t="s">
        <v>136</v>
      </c>
      <c r="AU361" s="249" t="s">
        <v>83</v>
      </c>
      <c r="AV361" s="13" t="s">
        <v>134</v>
      </c>
      <c r="AW361" s="13" t="s">
        <v>32</v>
      </c>
      <c r="AX361" s="13" t="s">
        <v>83</v>
      </c>
      <c r="AY361" s="249" t="s">
        <v>129</v>
      </c>
    </row>
    <row r="362" s="2" customFormat="1" ht="16.5" customHeight="1">
      <c r="A362" s="38"/>
      <c r="B362" s="39"/>
      <c r="C362" s="210" t="s">
        <v>410</v>
      </c>
      <c r="D362" s="210" t="s">
        <v>130</v>
      </c>
      <c r="E362" s="211" t="s">
        <v>442</v>
      </c>
      <c r="F362" s="212" t="s">
        <v>443</v>
      </c>
      <c r="G362" s="213" t="s">
        <v>141</v>
      </c>
      <c r="H362" s="214">
        <v>278.06999999999999</v>
      </c>
      <c r="I362" s="215"/>
      <c r="J362" s="216">
        <f>ROUND(I362*H362,2)</f>
        <v>0</v>
      </c>
      <c r="K362" s="212" t="s">
        <v>1</v>
      </c>
      <c r="L362" s="44"/>
      <c r="M362" s="217" t="s">
        <v>1</v>
      </c>
      <c r="N362" s="218" t="s">
        <v>40</v>
      </c>
      <c r="O362" s="91"/>
      <c r="P362" s="219">
        <f>O362*H362</f>
        <v>0</v>
      </c>
      <c r="Q362" s="219">
        <v>0</v>
      </c>
      <c r="R362" s="219">
        <f>Q362*H362</f>
        <v>0</v>
      </c>
      <c r="S362" s="219">
        <v>0</v>
      </c>
      <c r="T362" s="220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1" t="s">
        <v>134</v>
      </c>
      <c r="AT362" s="221" t="s">
        <v>130</v>
      </c>
      <c r="AU362" s="221" t="s">
        <v>83</v>
      </c>
      <c r="AY362" s="17" t="s">
        <v>129</v>
      </c>
      <c r="BE362" s="222">
        <f>IF(N362="základní",J362,0)</f>
        <v>0</v>
      </c>
      <c r="BF362" s="222">
        <f>IF(N362="snížená",J362,0)</f>
        <v>0</v>
      </c>
      <c r="BG362" s="222">
        <f>IF(N362="zákl. přenesená",J362,0)</f>
        <v>0</v>
      </c>
      <c r="BH362" s="222">
        <f>IF(N362="sníž. přenesená",J362,0)</f>
        <v>0</v>
      </c>
      <c r="BI362" s="222">
        <f>IF(N362="nulová",J362,0)</f>
        <v>0</v>
      </c>
      <c r="BJ362" s="17" t="s">
        <v>83</v>
      </c>
      <c r="BK362" s="222">
        <f>ROUND(I362*H362,2)</f>
        <v>0</v>
      </c>
      <c r="BL362" s="17" t="s">
        <v>134</v>
      </c>
      <c r="BM362" s="221" t="s">
        <v>413</v>
      </c>
    </row>
    <row r="363" s="2" customFormat="1">
      <c r="A363" s="38"/>
      <c r="B363" s="39"/>
      <c r="C363" s="40"/>
      <c r="D363" s="223" t="s">
        <v>135</v>
      </c>
      <c r="E363" s="40"/>
      <c r="F363" s="224" t="s">
        <v>443</v>
      </c>
      <c r="G363" s="40"/>
      <c r="H363" s="40"/>
      <c r="I363" s="225"/>
      <c r="J363" s="40"/>
      <c r="K363" s="40"/>
      <c r="L363" s="44"/>
      <c r="M363" s="226"/>
      <c r="N363" s="227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135</v>
      </c>
      <c r="AU363" s="17" t="s">
        <v>83</v>
      </c>
    </row>
    <row r="364" s="12" customFormat="1">
      <c r="A364" s="12"/>
      <c r="B364" s="228"/>
      <c r="C364" s="229"/>
      <c r="D364" s="223" t="s">
        <v>136</v>
      </c>
      <c r="E364" s="230" t="s">
        <v>1</v>
      </c>
      <c r="F364" s="231" t="s">
        <v>667</v>
      </c>
      <c r="G364" s="229"/>
      <c r="H364" s="232">
        <v>278.06999999999999</v>
      </c>
      <c r="I364" s="233"/>
      <c r="J364" s="229"/>
      <c r="K364" s="229"/>
      <c r="L364" s="234"/>
      <c r="M364" s="235"/>
      <c r="N364" s="236"/>
      <c r="O364" s="236"/>
      <c r="P364" s="236"/>
      <c r="Q364" s="236"/>
      <c r="R364" s="236"/>
      <c r="S364" s="236"/>
      <c r="T364" s="237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T364" s="238" t="s">
        <v>136</v>
      </c>
      <c r="AU364" s="238" t="s">
        <v>83</v>
      </c>
      <c r="AV364" s="12" t="s">
        <v>85</v>
      </c>
      <c r="AW364" s="12" t="s">
        <v>32</v>
      </c>
      <c r="AX364" s="12" t="s">
        <v>75</v>
      </c>
      <c r="AY364" s="238" t="s">
        <v>129</v>
      </c>
    </row>
    <row r="365" s="13" customFormat="1">
      <c r="A365" s="13"/>
      <c r="B365" s="239"/>
      <c r="C365" s="240"/>
      <c r="D365" s="223" t="s">
        <v>136</v>
      </c>
      <c r="E365" s="241" t="s">
        <v>1</v>
      </c>
      <c r="F365" s="242" t="s">
        <v>138</v>
      </c>
      <c r="G365" s="240"/>
      <c r="H365" s="243">
        <v>278.06999999999999</v>
      </c>
      <c r="I365" s="244"/>
      <c r="J365" s="240"/>
      <c r="K365" s="240"/>
      <c r="L365" s="245"/>
      <c r="M365" s="246"/>
      <c r="N365" s="247"/>
      <c r="O365" s="247"/>
      <c r="P365" s="247"/>
      <c r="Q365" s="247"/>
      <c r="R365" s="247"/>
      <c r="S365" s="247"/>
      <c r="T365" s="24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9" t="s">
        <v>136</v>
      </c>
      <c r="AU365" s="249" t="s">
        <v>83</v>
      </c>
      <c r="AV365" s="13" t="s">
        <v>134</v>
      </c>
      <c r="AW365" s="13" t="s">
        <v>32</v>
      </c>
      <c r="AX365" s="13" t="s">
        <v>83</v>
      </c>
      <c r="AY365" s="249" t="s">
        <v>129</v>
      </c>
    </row>
    <row r="366" s="2" customFormat="1" ht="16.5" customHeight="1">
      <c r="A366" s="38"/>
      <c r="B366" s="39"/>
      <c r="C366" s="210" t="s">
        <v>305</v>
      </c>
      <c r="D366" s="210" t="s">
        <v>130</v>
      </c>
      <c r="E366" s="211" t="s">
        <v>448</v>
      </c>
      <c r="F366" s="212" t="s">
        <v>449</v>
      </c>
      <c r="G366" s="213" t="s">
        <v>141</v>
      </c>
      <c r="H366" s="214">
        <v>7.5359999999999996</v>
      </c>
      <c r="I366" s="215"/>
      <c r="J366" s="216">
        <f>ROUND(I366*H366,2)</f>
        <v>0</v>
      </c>
      <c r="K366" s="212" t="s">
        <v>1</v>
      </c>
      <c r="L366" s="44"/>
      <c r="M366" s="217" t="s">
        <v>1</v>
      </c>
      <c r="N366" s="218" t="s">
        <v>40</v>
      </c>
      <c r="O366" s="91"/>
      <c r="P366" s="219">
        <f>O366*H366</f>
        <v>0</v>
      </c>
      <c r="Q366" s="219">
        <v>0</v>
      </c>
      <c r="R366" s="219">
        <f>Q366*H366</f>
        <v>0</v>
      </c>
      <c r="S366" s="219">
        <v>0</v>
      </c>
      <c r="T366" s="220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1" t="s">
        <v>134</v>
      </c>
      <c r="AT366" s="221" t="s">
        <v>130</v>
      </c>
      <c r="AU366" s="221" t="s">
        <v>83</v>
      </c>
      <c r="AY366" s="17" t="s">
        <v>129</v>
      </c>
      <c r="BE366" s="222">
        <f>IF(N366="základní",J366,0)</f>
        <v>0</v>
      </c>
      <c r="BF366" s="222">
        <f>IF(N366="snížená",J366,0)</f>
        <v>0</v>
      </c>
      <c r="BG366" s="222">
        <f>IF(N366="zákl. přenesená",J366,0)</f>
        <v>0</v>
      </c>
      <c r="BH366" s="222">
        <f>IF(N366="sníž. přenesená",J366,0)</f>
        <v>0</v>
      </c>
      <c r="BI366" s="222">
        <f>IF(N366="nulová",J366,0)</f>
        <v>0</v>
      </c>
      <c r="BJ366" s="17" t="s">
        <v>83</v>
      </c>
      <c r="BK366" s="222">
        <f>ROUND(I366*H366,2)</f>
        <v>0</v>
      </c>
      <c r="BL366" s="17" t="s">
        <v>134</v>
      </c>
      <c r="BM366" s="221" t="s">
        <v>416</v>
      </c>
    </row>
    <row r="367" s="2" customFormat="1">
      <c r="A367" s="38"/>
      <c r="B367" s="39"/>
      <c r="C367" s="40"/>
      <c r="D367" s="223" t="s">
        <v>135</v>
      </c>
      <c r="E367" s="40"/>
      <c r="F367" s="224" t="s">
        <v>449</v>
      </c>
      <c r="G367" s="40"/>
      <c r="H367" s="40"/>
      <c r="I367" s="225"/>
      <c r="J367" s="40"/>
      <c r="K367" s="40"/>
      <c r="L367" s="44"/>
      <c r="M367" s="226"/>
      <c r="N367" s="227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135</v>
      </c>
      <c r="AU367" s="17" t="s">
        <v>83</v>
      </c>
    </row>
    <row r="368" s="12" customFormat="1">
      <c r="A368" s="12"/>
      <c r="B368" s="228"/>
      <c r="C368" s="229"/>
      <c r="D368" s="223" t="s">
        <v>136</v>
      </c>
      <c r="E368" s="230" t="s">
        <v>1</v>
      </c>
      <c r="F368" s="231" t="s">
        <v>668</v>
      </c>
      <c r="G368" s="229"/>
      <c r="H368" s="232">
        <v>7.5359999999999996</v>
      </c>
      <c r="I368" s="233"/>
      <c r="J368" s="229"/>
      <c r="K368" s="229"/>
      <c r="L368" s="234"/>
      <c r="M368" s="235"/>
      <c r="N368" s="236"/>
      <c r="O368" s="236"/>
      <c r="P368" s="236"/>
      <c r="Q368" s="236"/>
      <c r="R368" s="236"/>
      <c r="S368" s="236"/>
      <c r="T368" s="237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T368" s="238" t="s">
        <v>136</v>
      </c>
      <c r="AU368" s="238" t="s">
        <v>83</v>
      </c>
      <c r="AV368" s="12" t="s">
        <v>85</v>
      </c>
      <c r="AW368" s="12" t="s">
        <v>32</v>
      </c>
      <c r="AX368" s="12" t="s">
        <v>75</v>
      </c>
      <c r="AY368" s="238" t="s">
        <v>129</v>
      </c>
    </row>
    <row r="369" s="13" customFormat="1">
      <c r="A369" s="13"/>
      <c r="B369" s="239"/>
      <c r="C369" s="240"/>
      <c r="D369" s="223" t="s">
        <v>136</v>
      </c>
      <c r="E369" s="241" t="s">
        <v>1</v>
      </c>
      <c r="F369" s="242" t="s">
        <v>138</v>
      </c>
      <c r="G369" s="240"/>
      <c r="H369" s="243">
        <v>7.5359999999999996</v>
      </c>
      <c r="I369" s="244"/>
      <c r="J369" s="240"/>
      <c r="K369" s="240"/>
      <c r="L369" s="245"/>
      <c r="M369" s="246"/>
      <c r="N369" s="247"/>
      <c r="O369" s="247"/>
      <c r="P369" s="247"/>
      <c r="Q369" s="247"/>
      <c r="R369" s="247"/>
      <c r="S369" s="247"/>
      <c r="T369" s="24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9" t="s">
        <v>136</v>
      </c>
      <c r="AU369" s="249" t="s">
        <v>83</v>
      </c>
      <c r="AV369" s="13" t="s">
        <v>134</v>
      </c>
      <c r="AW369" s="13" t="s">
        <v>32</v>
      </c>
      <c r="AX369" s="13" t="s">
        <v>83</v>
      </c>
      <c r="AY369" s="249" t="s">
        <v>129</v>
      </c>
    </row>
    <row r="370" s="2" customFormat="1" ht="16.5" customHeight="1">
      <c r="A370" s="38"/>
      <c r="B370" s="39"/>
      <c r="C370" s="210" t="s">
        <v>418</v>
      </c>
      <c r="D370" s="210" t="s">
        <v>130</v>
      </c>
      <c r="E370" s="211" t="s">
        <v>452</v>
      </c>
      <c r="F370" s="212" t="s">
        <v>453</v>
      </c>
      <c r="G370" s="213" t="s">
        <v>141</v>
      </c>
      <c r="H370" s="214">
        <v>286.41199999999998</v>
      </c>
      <c r="I370" s="215"/>
      <c r="J370" s="216">
        <f>ROUND(I370*H370,2)</f>
        <v>0</v>
      </c>
      <c r="K370" s="212" t="s">
        <v>1</v>
      </c>
      <c r="L370" s="44"/>
      <c r="M370" s="217" t="s">
        <v>1</v>
      </c>
      <c r="N370" s="218" t="s">
        <v>40</v>
      </c>
      <c r="O370" s="91"/>
      <c r="P370" s="219">
        <f>O370*H370</f>
        <v>0</v>
      </c>
      <c r="Q370" s="219">
        <v>0</v>
      </c>
      <c r="R370" s="219">
        <f>Q370*H370</f>
        <v>0</v>
      </c>
      <c r="S370" s="219">
        <v>0</v>
      </c>
      <c r="T370" s="220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1" t="s">
        <v>134</v>
      </c>
      <c r="AT370" s="221" t="s">
        <v>130</v>
      </c>
      <c r="AU370" s="221" t="s">
        <v>83</v>
      </c>
      <c r="AY370" s="17" t="s">
        <v>129</v>
      </c>
      <c r="BE370" s="222">
        <f>IF(N370="základní",J370,0)</f>
        <v>0</v>
      </c>
      <c r="BF370" s="222">
        <f>IF(N370="snížená",J370,0)</f>
        <v>0</v>
      </c>
      <c r="BG370" s="222">
        <f>IF(N370="zákl. přenesená",J370,0)</f>
        <v>0</v>
      </c>
      <c r="BH370" s="222">
        <f>IF(N370="sníž. přenesená",J370,0)</f>
        <v>0</v>
      </c>
      <c r="BI370" s="222">
        <f>IF(N370="nulová",J370,0)</f>
        <v>0</v>
      </c>
      <c r="BJ370" s="17" t="s">
        <v>83</v>
      </c>
      <c r="BK370" s="222">
        <f>ROUND(I370*H370,2)</f>
        <v>0</v>
      </c>
      <c r="BL370" s="17" t="s">
        <v>134</v>
      </c>
      <c r="BM370" s="221" t="s">
        <v>421</v>
      </c>
    </row>
    <row r="371" s="2" customFormat="1">
      <c r="A371" s="38"/>
      <c r="B371" s="39"/>
      <c r="C371" s="40"/>
      <c r="D371" s="223" t="s">
        <v>135</v>
      </c>
      <c r="E371" s="40"/>
      <c r="F371" s="224" t="s">
        <v>453</v>
      </c>
      <c r="G371" s="40"/>
      <c r="H371" s="40"/>
      <c r="I371" s="225"/>
      <c r="J371" s="40"/>
      <c r="K371" s="40"/>
      <c r="L371" s="44"/>
      <c r="M371" s="226"/>
      <c r="N371" s="227"/>
      <c r="O371" s="91"/>
      <c r="P371" s="91"/>
      <c r="Q371" s="91"/>
      <c r="R371" s="91"/>
      <c r="S371" s="91"/>
      <c r="T371" s="92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135</v>
      </c>
      <c r="AU371" s="17" t="s">
        <v>83</v>
      </c>
    </row>
    <row r="372" s="12" customFormat="1">
      <c r="A372" s="12"/>
      <c r="B372" s="228"/>
      <c r="C372" s="229"/>
      <c r="D372" s="223" t="s">
        <v>136</v>
      </c>
      <c r="E372" s="230" t="s">
        <v>1</v>
      </c>
      <c r="F372" s="231" t="s">
        <v>669</v>
      </c>
      <c r="G372" s="229"/>
      <c r="H372" s="232">
        <v>286.41199999999998</v>
      </c>
      <c r="I372" s="233"/>
      <c r="J372" s="229"/>
      <c r="K372" s="229"/>
      <c r="L372" s="234"/>
      <c r="M372" s="235"/>
      <c r="N372" s="236"/>
      <c r="O372" s="236"/>
      <c r="P372" s="236"/>
      <c r="Q372" s="236"/>
      <c r="R372" s="236"/>
      <c r="S372" s="236"/>
      <c r="T372" s="237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T372" s="238" t="s">
        <v>136</v>
      </c>
      <c r="AU372" s="238" t="s">
        <v>83</v>
      </c>
      <c r="AV372" s="12" t="s">
        <v>85</v>
      </c>
      <c r="AW372" s="12" t="s">
        <v>32</v>
      </c>
      <c r="AX372" s="12" t="s">
        <v>75</v>
      </c>
      <c r="AY372" s="238" t="s">
        <v>129</v>
      </c>
    </row>
    <row r="373" s="13" customFormat="1">
      <c r="A373" s="13"/>
      <c r="B373" s="239"/>
      <c r="C373" s="240"/>
      <c r="D373" s="223" t="s">
        <v>136</v>
      </c>
      <c r="E373" s="241" t="s">
        <v>1</v>
      </c>
      <c r="F373" s="242" t="s">
        <v>138</v>
      </c>
      <c r="G373" s="240"/>
      <c r="H373" s="243">
        <v>286.41199999999998</v>
      </c>
      <c r="I373" s="244"/>
      <c r="J373" s="240"/>
      <c r="K373" s="240"/>
      <c r="L373" s="245"/>
      <c r="M373" s="246"/>
      <c r="N373" s="247"/>
      <c r="O373" s="247"/>
      <c r="P373" s="247"/>
      <c r="Q373" s="247"/>
      <c r="R373" s="247"/>
      <c r="S373" s="247"/>
      <c r="T373" s="24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9" t="s">
        <v>136</v>
      </c>
      <c r="AU373" s="249" t="s">
        <v>83</v>
      </c>
      <c r="AV373" s="13" t="s">
        <v>134</v>
      </c>
      <c r="AW373" s="13" t="s">
        <v>32</v>
      </c>
      <c r="AX373" s="13" t="s">
        <v>83</v>
      </c>
      <c r="AY373" s="249" t="s">
        <v>129</v>
      </c>
    </row>
    <row r="374" s="11" customFormat="1" ht="25.92" customHeight="1">
      <c r="A374" s="11"/>
      <c r="B374" s="196"/>
      <c r="C374" s="197"/>
      <c r="D374" s="198" t="s">
        <v>74</v>
      </c>
      <c r="E374" s="199" t="s">
        <v>188</v>
      </c>
      <c r="F374" s="199" t="s">
        <v>465</v>
      </c>
      <c r="G374" s="197"/>
      <c r="H374" s="197"/>
      <c r="I374" s="200"/>
      <c r="J374" s="201">
        <f>BK374</f>
        <v>0</v>
      </c>
      <c r="K374" s="197"/>
      <c r="L374" s="202"/>
      <c r="M374" s="203"/>
      <c r="N374" s="204"/>
      <c r="O374" s="204"/>
      <c r="P374" s="205">
        <f>SUM(P375:P411)</f>
        <v>0</v>
      </c>
      <c r="Q374" s="204"/>
      <c r="R374" s="205">
        <f>SUM(R375:R411)</f>
        <v>0</v>
      </c>
      <c r="S374" s="204"/>
      <c r="T374" s="206">
        <f>SUM(T375:T411)</f>
        <v>0</v>
      </c>
      <c r="U374" s="11"/>
      <c r="V374" s="11"/>
      <c r="W374" s="11"/>
      <c r="X374" s="11"/>
      <c r="Y374" s="11"/>
      <c r="Z374" s="11"/>
      <c r="AA374" s="11"/>
      <c r="AB374" s="11"/>
      <c r="AC374" s="11"/>
      <c r="AD374" s="11"/>
      <c r="AE374" s="11"/>
      <c r="AR374" s="207" t="s">
        <v>83</v>
      </c>
      <c r="AT374" s="208" t="s">
        <v>74</v>
      </c>
      <c r="AU374" s="208" t="s">
        <v>75</v>
      </c>
      <c r="AY374" s="207" t="s">
        <v>129</v>
      </c>
      <c r="BK374" s="209">
        <f>SUM(BK375:BK411)</f>
        <v>0</v>
      </c>
    </row>
    <row r="375" s="2" customFormat="1" ht="21.75" customHeight="1">
      <c r="A375" s="38"/>
      <c r="B375" s="39"/>
      <c r="C375" s="210" t="s">
        <v>311</v>
      </c>
      <c r="D375" s="210" t="s">
        <v>130</v>
      </c>
      <c r="E375" s="211" t="s">
        <v>467</v>
      </c>
      <c r="F375" s="212" t="s">
        <v>145</v>
      </c>
      <c r="G375" s="213" t="s">
        <v>146</v>
      </c>
      <c r="H375" s="214">
        <v>230.435</v>
      </c>
      <c r="I375" s="215"/>
      <c r="J375" s="216">
        <f>ROUND(I375*H375,2)</f>
        <v>0</v>
      </c>
      <c r="K375" s="212" t="s">
        <v>1</v>
      </c>
      <c r="L375" s="44"/>
      <c r="M375" s="217" t="s">
        <v>1</v>
      </c>
      <c r="N375" s="218" t="s">
        <v>40</v>
      </c>
      <c r="O375" s="91"/>
      <c r="P375" s="219">
        <f>O375*H375</f>
        <v>0</v>
      </c>
      <c r="Q375" s="219">
        <v>0</v>
      </c>
      <c r="R375" s="219">
        <f>Q375*H375</f>
        <v>0</v>
      </c>
      <c r="S375" s="219">
        <v>0</v>
      </c>
      <c r="T375" s="220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1" t="s">
        <v>134</v>
      </c>
      <c r="AT375" s="221" t="s">
        <v>130</v>
      </c>
      <c r="AU375" s="221" t="s">
        <v>83</v>
      </c>
      <c r="AY375" s="17" t="s">
        <v>129</v>
      </c>
      <c r="BE375" s="222">
        <f>IF(N375="základní",J375,0)</f>
        <v>0</v>
      </c>
      <c r="BF375" s="222">
        <f>IF(N375="snížená",J375,0)</f>
        <v>0</v>
      </c>
      <c r="BG375" s="222">
        <f>IF(N375="zákl. přenesená",J375,0)</f>
        <v>0</v>
      </c>
      <c r="BH375" s="222">
        <f>IF(N375="sníž. přenesená",J375,0)</f>
        <v>0</v>
      </c>
      <c r="BI375" s="222">
        <f>IF(N375="nulová",J375,0)</f>
        <v>0</v>
      </c>
      <c r="BJ375" s="17" t="s">
        <v>83</v>
      </c>
      <c r="BK375" s="222">
        <f>ROUND(I375*H375,2)</f>
        <v>0</v>
      </c>
      <c r="BL375" s="17" t="s">
        <v>134</v>
      </c>
      <c r="BM375" s="221" t="s">
        <v>426</v>
      </c>
    </row>
    <row r="376" s="2" customFormat="1">
      <c r="A376" s="38"/>
      <c r="B376" s="39"/>
      <c r="C376" s="40"/>
      <c r="D376" s="223" t="s">
        <v>135</v>
      </c>
      <c r="E376" s="40"/>
      <c r="F376" s="224" t="s">
        <v>469</v>
      </c>
      <c r="G376" s="40"/>
      <c r="H376" s="40"/>
      <c r="I376" s="225"/>
      <c r="J376" s="40"/>
      <c r="K376" s="40"/>
      <c r="L376" s="44"/>
      <c r="M376" s="226"/>
      <c r="N376" s="227"/>
      <c r="O376" s="91"/>
      <c r="P376" s="91"/>
      <c r="Q376" s="91"/>
      <c r="R376" s="91"/>
      <c r="S376" s="91"/>
      <c r="T376" s="92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135</v>
      </c>
      <c r="AU376" s="17" t="s">
        <v>83</v>
      </c>
    </row>
    <row r="377" s="14" customFormat="1">
      <c r="A377" s="14"/>
      <c r="B377" s="250"/>
      <c r="C377" s="251"/>
      <c r="D377" s="223" t="s">
        <v>136</v>
      </c>
      <c r="E377" s="252" t="s">
        <v>1</v>
      </c>
      <c r="F377" s="253" t="s">
        <v>670</v>
      </c>
      <c r="G377" s="251"/>
      <c r="H377" s="252" t="s">
        <v>1</v>
      </c>
      <c r="I377" s="254"/>
      <c r="J377" s="251"/>
      <c r="K377" s="251"/>
      <c r="L377" s="255"/>
      <c r="M377" s="256"/>
      <c r="N377" s="257"/>
      <c r="O377" s="257"/>
      <c r="P377" s="257"/>
      <c r="Q377" s="257"/>
      <c r="R377" s="257"/>
      <c r="S377" s="257"/>
      <c r="T377" s="258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9" t="s">
        <v>136</v>
      </c>
      <c r="AU377" s="259" t="s">
        <v>83</v>
      </c>
      <c r="AV377" s="14" t="s">
        <v>83</v>
      </c>
      <c r="AW377" s="14" t="s">
        <v>32</v>
      </c>
      <c r="AX377" s="14" t="s">
        <v>75</v>
      </c>
      <c r="AY377" s="259" t="s">
        <v>129</v>
      </c>
    </row>
    <row r="378" s="12" customFormat="1">
      <c r="A378" s="12"/>
      <c r="B378" s="228"/>
      <c r="C378" s="229"/>
      <c r="D378" s="223" t="s">
        <v>136</v>
      </c>
      <c r="E378" s="230" t="s">
        <v>1</v>
      </c>
      <c r="F378" s="231" t="s">
        <v>671</v>
      </c>
      <c r="G378" s="229"/>
      <c r="H378" s="232">
        <v>257.75</v>
      </c>
      <c r="I378" s="233"/>
      <c r="J378" s="229"/>
      <c r="K378" s="229"/>
      <c r="L378" s="234"/>
      <c r="M378" s="235"/>
      <c r="N378" s="236"/>
      <c r="O378" s="236"/>
      <c r="P378" s="236"/>
      <c r="Q378" s="236"/>
      <c r="R378" s="236"/>
      <c r="S378" s="236"/>
      <c r="T378" s="237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T378" s="238" t="s">
        <v>136</v>
      </c>
      <c r="AU378" s="238" t="s">
        <v>83</v>
      </c>
      <c r="AV378" s="12" t="s">
        <v>85</v>
      </c>
      <c r="AW378" s="12" t="s">
        <v>32</v>
      </c>
      <c r="AX378" s="12" t="s">
        <v>75</v>
      </c>
      <c r="AY378" s="238" t="s">
        <v>129</v>
      </c>
    </row>
    <row r="379" s="14" customFormat="1">
      <c r="A379" s="14"/>
      <c r="B379" s="250"/>
      <c r="C379" s="251"/>
      <c r="D379" s="223" t="s">
        <v>136</v>
      </c>
      <c r="E379" s="252" t="s">
        <v>1</v>
      </c>
      <c r="F379" s="253" t="s">
        <v>672</v>
      </c>
      <c r="G379" s="251"/>
      <c r="H379" s="252" t="s">
        <v>1</v>
      </c>
      <c r="I379" s="254"/>
      <c r="J379" s="251"/>
      <c r="K379" s="251"/>
      <c r="L379" s="255"/>
      <c r="M379" s="256"/>
      <c r="N379" s="257"/>
      <c r="O379" s="257"/>
      <c r="P379" s="257"/>
      <c r="Q379" s="257"/>
      <c r="R379" s="257"/>
      <c r="S379" s="257"/>
      <c r="T379" s="258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9" t="s">
        <v>136</v>
      </c>
      <c r="AU379" s="259" t="s">
        <v>83</v>
      </c>
      <c r="AV379" s="14" t="s">
        <v>83</v>
      </c>
      <c r="AW379" s="14" t="s">
        <v>32</v>
      </c>
      <c r="AX379" s="14" t="s">
        <v>75</v>
      </c>
      <c r="AY379" s="259" t="s">
        <v>129</v>
      </c>
    </row>
    <row r="380" s="12" customFormat="1">
      <c r="A380" s="12"/>
      <c r="B380" s="228"/>
      <c r="C380" s="229"/>
      <c r="D380" s="223" t="s">
        <v>136</v>
      </c>
      <c r="E380" s="230" t="s">
        <v>1</v>
      </c>
      <c r="F380" s="231" t="s">
        <v>673</v>
      </c>
      <c r="G380" s="229"/>
      <c r="H380" s="232">
        <v>-27.315000000000001</v>
      </c>
      <c r="I380" s="233"/>
      <c r="J380" s="229"/>
      <c r="K380" s="229"/>
      <c r="L380" s="234"/>
      <c r="M380" s="235"/>
      <c r="N380" s="236"/>
      <c r="O380" s="236"/>
      <c r="P380" s="236"/>
      <c r="Q380" s="236"/>
      <c r="R380" s="236"/>
      <c r="S380" s="236"/>
      <c r="T380" s="237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T380" s="238" t="s">
        <v>136</v>
      </c>
      <c r="AU380" s="238" t="s">
        <v>83</v>
      </c>
      <c r="AV380" s="12" t="s">
        <v>85</v>
      </c>
      <c r="AW380" s="12" t="s">
        <v>32</v>
      </c>
      <c r="AX380" s="12" t="s">
        <v>75</v>
      </c>
      <c r="AY380" s="238" t="s">
        <v>129</v>
      </c>
    </row>
    <row r="381" s="13" customFormat="1">
      <c r="A381" s="13"/>
      <c r="B381" s="239"/>
      <c r="C381" s="240"/>
      <c r="D381" s="223" t="s">
        <v>136</v>
      </c>
      <c r="E381" s="241" t="s">
        <v>1</v>
      </c>
      <c r="F381" s="242" t="s">
        <v>138</v>
      </c>
      <c r="G381" s="240"/>
      <c r="H381" s="243">
        <v>230.435</v>
      </c>
      <c r="I381" s="244"/>
      <c r="J381" s="240"/>
      <c r="K381" s="240"/>
      <c r="L381" s="245"/>
      <c r="M381" s="246"/>
      <c r="N381" s="247"/>
      <c r="O381" s="247"/>
      <c r="P381" s="247"/>
      <c r="Q381" s="247"/>
      <c r="R381" s="247"/>
      <c r="S381" s="247"/>
      <c r="T381" s="24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9" t="s">
        <v>136</v>
      </c>
      <c r="AU381" s="249" t="s">
        <v>83</v>
      </c>
      <c r="AV381" s="13" t="s">
        <v>134</v>
      </c>
      <c r="AW381" s="13" t="s">
        <v>32</v>
      </c>
      <c r="AX381" s="13" t="s">
        <v>83</v>
      </c>
      <c r="AY381" s="249" t="s">
        <v>129</v>
      </c>
    </row>
    <row r="382" s="2" customFormat="1" ht="21.75" customHeight="1">
      <c r="A382" s="38"/>
      <c r="B382" s="39"/>
      <c r="C382" s="210" t="s">
        <v>428</v>
      </c>
      <c r="D382" s="210" t="s">
        <v>130</v>
      </c>
      <c r="E382" s="211" t="s">
        <v>158</v>
      </c>
      <c r="F382" s="212" t="s">
        <v>159</v>
      </c>
      <c r="G382" s="213" t="s">
        <v>146</v>
      </c>
      <c r="H382" s="214">
        <v>57.607999999999997</v>
      </c>
      <c r="I382" s="215"/>
      <c r="J382" s="216">
        <f>ROUND(I382*H382,2)</f>
        <v>0</v>
      </c>
      <c r="K382" s="212" t="s">
        <v>1</v>
      </c>
      <c r="L382" s="44"/>
      <c r="M382" s="217" t="s">
        <v>1</v>
      </c>
      <c r="N382" s="218" t="s">
        <v>40</v>
      </c>
      <c r="O382" s="91"/>
      <c r="P382" s="219">
        <f>O382*H382</f>
        <v>0</v>
      </c>
      <c r="Q382" s="219">
        <v>0</v>
      </c>
      <c r="R382" s="219">
        <f>Q382*H382</f>
        <v>0</v>
      </c>
      <c r="S382" s="219">
        <v>0</v>
      </c>
      <c r="T382" s="220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1" t="s">
        <v>134</v>
      </c>
      <c r="AT382" s="221" t="s">
        <v>130</v>
      </c>
      <c r="AU382" s="221" t="s">
        <v>83</v>
      </c>
      <c r="AY382" s="17" t="s">
        <v>129</v>
      </c>
      <c r="BE382" s="222">
        <f>IF(N382="základní",J382,0)</f>
        <v>0</v>
      </c>
      <c r="BF382" s="222">
        <f>IF(N382="snížená",J382,0)</f>
        <v>0</v>
      </c>
      <c r="BG382" s="222">
        <f>IF(N382="zákl. přenesená",J382,0)</f>
        <v>0</v>
      </c>
      <c r="BH382" s="222">
        <f>IF(N382="sníž. přenesená",J382,0)</f>
        <v>0</v>
      </c>
      <c r="BI382" s="222">
        <f>IF(N382="nulová",J382,0)</f>
        <v>0</v>
      </c>
      <c r="BJ382" s="17" t="s">
        <v>83</v>
      </c>
      <c r="BK382" s="222">
        <f>ROUND(I382*H382,2)</f>
        <v>0</v>
      </c>
      <c r="BL382" s="17" t="s">
        <v>134</v>
      </c>
      <c r="BM382" s="221" t="s">
        <v>432</v>
      </c>
    </row>
    <row r="383" s="2" customFormat="1">
      <c r="A383" s="38"/>
      <c r="B383" s="39"/>
      <c r="C383" s="40"/>
      <c r="D383" s="223" t="s">
        <v>135</v>
      </c>
      <c r="E383" s="40"/>
      <c r="F383" s="224" t="s">
        <v>159</v>
      </c>
      <c r="G383" s="40"/>
      <c r="H383" s="40"/>
      <c r="I383" s="225"/>
      <c r="J383" s="40"/>
      <c r="K383" s="40"/>
      <c r="L383" s="44"/>
      <c r="M383" s="226"/>
      <c r="N383" s="227"/>
      <c r="O383" s="91"/>
      <c r="P383" s="91"/>
      <c r="Q383" s="91"/>
      <c r="R383" s="91"/>
      <c r="S383" s="91"/>
      <c r="T383" s="92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135</v>
      </c>
      <c r="AU383" s="17" t="s">
        <v>83</v>
      </c>
    </row>
    <row r="384" s="12" customFormat="1">
      <c r="A384" s="12"/>
      <c r="B384" s="228"/>
      <c r="C384" s="229"/>
      <c r="D384" s="223" t="s">
        <v>136</v>
      </c>
      <c r="E384" s="230" t="s">
        <v>1</v>
      </c>
      <c r="F384" s="231" t="s">
        <v>674</v>
      </c>
      <c r="G384" s="229"/>
      <c r="H384" s="232">
        <v>57.607999999999997</v>
      </c>
      <c r="I384" s="233"/>
      <c r="J384" s="229"/>
      <c r="K384" s="229"/>
      <c r="L384" s="234"/>
      <c r="M384" s="235"/>
      <c r="N384" s="236"/>
      <c r="O384" s="236"/>
      <c r="P384" s="236"/>
      <c r="Q384" s="236"/>
      <c r="R384" s="236"/>
      <c r="S384" s="236"/>
      <c r="T384" s="237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T384" s="238" t="s">
        <v>136</v>
      </c>
      <c r="AU384" s="238" t="s">
        <v>83</v>
      </c>
      <c r="AV384" s="12" t="s">
        <v>85</v>
      </c>
      <c r="AW384" s="12" t="s">
        <v>32</v>
      </c>
      <c r="AX384" s="12" t="s">
        <v>75</v>
      </c>
      <c r="AY384" s="238" t="s">
        <v>129</v>
      </c>
    </row>
    <row r="385" s="13" customFormat="1">
      <c r="A385" s="13"/>
      <c r="B385" s="239"/>
      <c r="C385" s="240"/>
      <c r="D385" s="223" t="s">
        <v>136</v>
      </c>
      <c r="E385" s="241" t="s">
        <v>1</v>
      </c>
      <c r="F385" s="242" t="s">
        <v>138</v>
      </c>
      <c r="G385" s="240"/>
      <c r="H385" s="243">
        <v>57.607999999999997</v>
      </c>
      <c r="I385" s="244"/>
      <c r="J385" s="240"/>
      <c r="K385" s="240"/>
      <c r="L385" s="245"/>
      <c r="M385" s="246"/>
      <c r="N385" s="247"/>
      <c r="O385" s="247"/>
      <c r="P385" s="247"/>
      <c r="Q385" s="247"/>
      <c r="R385" s="247"/>
      <c r="S385" s="247"/>
      <c r="T385" s="24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9" t="s">
        <v>136</v>
      </c>
      <c r="AU385" s="249" t="s">
        <v>83</v>
      </c>
      <c r="AV385" s="13" t="s">
        <v>134</v>
      </c>
      <c r="AW385" s="13" t="s">
        <v>32</v>
      </c>
      <c r="AX385" s="13" t="s">
        <v>83</v>
      </c>
      <c r="AY385" s="249" t="s">
        <v>129</v>
      </c>
    </row>
    <row r="386" s="2" customFormat="1" ht="16.5" customHeight="1">
      <c r="A386" s="38"/>
      <c r="B386" s="39"/>
      <c r="C386" s="210" t="s">
        <v>315</v>
      </c>
      <c r="D386" s="210" t="s">
        <v>130</v>
      </c>
      <c r="E386" s="211" t="s">
        <v>481</v>
      </c>
      <c r="F386" s="212" t="s">
        <v>200</v>
      </c>
      <c r="G386" s="213" t="s">
        <v>146</v>
      </c>
      <c r="H386" s="214">
        <v>115.17</v>
      </c>
      <c r="I386" s="215"/>
      <c r="J386" s="216">
        <f>ROUND(I386*H386,2)</f>
        <v>0</v>
      </c>
      <c r="K386" s="212" t="s">
        <v>1</v>
      </c>
      <c r="L386" s="44"/>
      <c r="M386" s="217" t="s">
        <v>1</v>
      </c>
      <c r="N386" s="218" t="s">
        <v>40</v>
      </c>
      <c r="O386" s="91"/>
      <c r="P386" s="219">
        <f>O386*H386</f>
        <v>0</v>
      </c>
      <c r="Q386" s="219">
        <v>0</v>
      </c>
      <c r="R386" s="219">
        <f>Q386*H386</f>
        <v>0</v>
      </c>
      <c r="S386" s="219">
        <v>0</v>
      </c>
      <c r="T386" s="220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1" t="s">
        <v>134</v>
      </c>
      <c r="AT386" s="221" t="s">
        <v>130</v>
      </c>
      <c r="AU386" s="221" t="s">
        <v>83</v>
      </c>
      <c r="AY386" s="17" t="s">
        <v>129</v>
      </c>
      <c r="BE386" s="222">
        <f>IF(N386="základní",J386,0)</f>
        <v>0</v>
      </c>
      <c r="BF386" s="222">
        <f>IF(N386="snížená",J386,0)</f>
        <v>0</v>
      </c>
      <c r="BG386" s="222">
        <f>IF(N386="zákl. přenesená",J386,0)</f>
        <v>0</v>
      </c>
      <c r="BH386" s="222">
        <f>IF(N386="sníž. přenesená",J386,0)</f>
        <v>0</v>
      </c>
      <c r="BI386" s="222">
        <f>IF(N386="nulová",J386,0)</f>
        <v>0</v>
      </c>
      <c r="BJ386" s="17" t="s">
        <v>83</v>
      </c>
      <c r="BK386" s="222">
        <f>ROUND(I386*H386,2)</f>
        <v>0</v>
      </c>
      <c r="BL386" s="17" t="s">
        <v>134</v>
      </c>
      <c r="BM386" s="221" t="s">
        <v>436</v>
      </c>
    </row>
    <row r="387" s="2" customFormat="1">
      <c r="A387" s="38"/>
      <c r="B387" s="39"/>
      <c r="C387" s="40"/>
      <c r="D387" s="223" t="s">
        <v>135</v>
      </c>
      <c r="E387" s="40"/>
      <c r="F387" s="224" t="s">
        <v>200</v>
      </c>
      <c r="G387" s="40"/>
      <c r="H387" s="40"/>
      <c r="I387" s="225"/>
      <c r="J387" s="40"/>
      <c r="K387" s="40"/>
      <c r="L387" s="44"/>
      <c r="M387" s="226"/>
      <c r="N387" s="227"/>
      <c r="O387" s="91"/>
      <c r="P387" s="91"/>
      <c r="Q387" s="91"/>
      <c r="R387" s="91"/>
      <c r="S387" s="91"/>
      <c r="T387" s="92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135</v>
      </c>
      <c r="AU387" s="17" t="s">
        <v>83</v>
      </c>
    </row>
    <row r="388" s="12" customFormat="1">
      <c r="A388" s="12"/>
      <c r="B388" s="228"/>
      <c r="C388" s="229"/>
      <c r="D388" s="223" t="s">
        <v>136</v>
      </c>
      <c r="E388" s="230" t="s">
        <v>1</v>
      </c>
      <c r="F388" s="231" t="s">
        <v>675</v>
      </c>
      <c r="G388" s="229"/>
      <c r="H388" s="232">
        <v>115.17</v>
      </c>
      <c r="I388" s="233"/>
      <c r="J388" s="229"/>
      <c r="K388" s="229"/>
      <c r="L388" s="234"/>
      <c r="M388" s="235"/>
      <c r="N388" s="236"/>
      <c r="O388" s="236"/>
      <c r="P388" s="236"/>
      <c r="Q388" s="236"/>
      <c r="R388" s="236"/>
      <c r="S388" s="236"/>
      <c r="T388" s="237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T388" s="238" t="s">
        <v>136</v>
      </c>
      <c r="AU388" s="238" t="s">
        <v>83</v>
      </c>
      <c r="AV388" s="12" t="s">
        <v>85</v>
      </c>
      <c r="AW388" s="12" t="s">
        <v>32</v>
      </c>
      <c r="AX388" s="12" t="s">
        <v>75</v>
      </c>
      <c r="AY388" s="238" t="s">
        <v>129</v>
      </c>
    </row>
    <row r="389" s="13" customFormat="1">
      <c r="A389" s="13"/>
      <c r="B389" s="239"/>
      <c r="C389" s="240"/>
      <c r="D389" s="223" t="s">
        <v>136</v>
      </c>
      <c r="E389" s="241" t="s">
        <v>1</v>
      </c>
      <c r="F389" s="242" t="s">
        <v>138</v>
      </c>
      <c r="G389" s="240"/>
      <c r="H389" s="243">
        <v>115.17</v>
      </c>
      <c r="I389" s="244"/>
      <c r="J389" s="240"/>
      <c r="K389" s="240"/>
      <c r="L389" s="245"/>
      <c r="M389" s="246"/>
      <c r="N389" s="247"/>
      <c r="O389" s="247"/>
      <c r="P389" s="247"/>
      <c r="Q389" s="247"/>
      <c r="R389" s="247"/>
      <c r="S389" s="247"/>
      <c r="T389" s="24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9" t="s">
        <v>136</v>
      </c>
      <c r="AU389" s="249" t="s">
        <v>83</v>
      </c>
      <c r="AV389" s="13" t="s">
        <v>134</v>
      </c>
      <c r="AW389" s="13" t="s">
        <v>32</v>
      </c>
      <c r="AX389" s="13" t="s">
        <v>83</v>
      </c>
      <c r="AY389" s="249" t="s">
        <v>129</v>
      </c>
    </row>
    <row r="390" s="2" customFormat="1" ht="21.75" customHeight="1">
      <c r="A390" s="38"/>
      <c r="B390" s="39"/>
      <c r="C390" s="210" t="s">
        <v>438</v>
      </c>
      <c r="D390" s="210" t="s">
        <v>130</v>
      </c>
      <c r="E390" s="211" t="s">
        <v>208</v>
      </c>
      <c r="F390" s="212" t="s">
        <v>209</v>
      </c>
      <c r="G390" s="213" t="s">
        <v>146</v>
      </c>
      <c r="H390" s="214">
        <v>230.435</v>
      </c>
      <c r="I390" s="215"/>
      <c r="J390" s="216">
        <f>ROUND(I390*H390,2)</f>
        <v>0</v>
      </c>
      <c r="K390" s="212" t="s">
        <v>1</v>
      </c>
      <c r="L390" s="44"/>
      <c r="M390" s="217" t="s">
        <v>1</v>
      </c>
      <c r="N390" s="218" t="s">
        <v>40</v>
      </c>
      <c r="O390" s="91"/>
      <c r="P390" s="219">
        <f>O390*H390</f>
        <v>0</v>
      </c>
      <c r="Q390" s="219">
        <v>0</v>
      </c>
      <c r="R390" s="219">
        <f>Q390*H390</f>
        <v>0</v>
      </c>
      <c r="S390" s="219">
        <v>0</v>
      </c>
      <c r="T390" s="220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1" t="s">
        <v>134</v>
      </c>
      <c r="AT390" s="221" t="s">
        <v>130</v>
      </c>
      <c r="AU390" s="221" t="s">
        <v>83</v>
      </c>
      <c r="AY390" s="17" t="s">
        <v>129</v>
      </c>
      <c r="BE390" s="222">
        <f>IF(N390="základní",J390,0)</f>
        <v>0</v>
      </c>
      <c r="BF390" s="222">
        <f>IF(N390="snížená",J390,0)</f>
        <v>0</v>
      </c>
      <c r="BG390" s="222">
        <f>IF(N390="zákl. přenesená",J390,0)</f>
        <v>0</v>
      </c>
      <c r="BH390" s="222">
        <f>IF(N390="sníž. přenesená",J390,0)</f>
        <v>0</v>
      </c>
      <c r="BI390" s="222">
        <f>IF(N390="nulová",J390,0)</f>
        <v>0</v>
      </c>
      <c r="BJ390" s="17" t="s">
        <v>83</v>
      </c>
      <c r="BK390" s="222">
        <f>ROUND(I390*H390,2)</f>
        <v>0</v>
      </c>
      <c r="BL390" s="17" t="s">
        <v>134</v>
      </c>
      <c r="BM390" s="221" t="s">
        <v>441</v>
      </c>
    </row>
    <row r="391" s="2" customFormat="1">
      <c r="A391" s="38"/>
      <c r="B391" s="39"/>
      <c r="C391" s="40"/>
      <c r="D391" s="223" t="s">
        <v>135</v>
      </c>
      <c r="E391" s="40"/>
      <c r="F391" s="224" t="s">
        <v>209</v>
      </c>
      <c r="G391" s="40"/>
      <c r="H391" s="40"/>
      <c r="I391" s="225"/>
      <c r="J391" s="40"/>
      <c r="K391" s="40"/>
      <c r="L391" s="44"/>
      <c r="M391" s="226"/>
      <c r="N391" s="227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135</v>
      </c>
      <c r="AU391" s="17" t="s">
        <v>83</v>
      </c>
    </row>
    <row r="392" s="12" customFormat="1">
      <c r="A392" s="12"/>
      <c r="B392" s="228"/>
      <c r="C392" s="229"/>
      <c r="D392" s="223" t="s">
        <v>136</v>
      </c>
      <c r="E392" s="230" t="s">
        <v>1</v>
      </c>
      <c r="F392" s="231" t="s">
        <v>676</v>
      </c>
      <c r="G392" s="229"/>
      <c r="H392" s="232">
        <v>230.435</v>
      </c>
      <c r="I392" s="233"/>
      <c r="J392" s="229"/>
      <c r="K392" s="229"/>
      <c r="L392" s="234"/>
      <c r="M392" s="235"/>
      <c r="N392" s="236"/>
      <c r="O392" s="236"/>
      <c r="P392" s="236"/>
      <c r="Q392" s="236"/>
      <c r="R392" s="236"/>
      <c r="S392" s="236"/>
      <c r="T392" s="237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T392" s="238" t="s">
        <v>136</v>
      </c>
      <c r="AU392" s="238" t="s">
        <v>83</v>
      </c>
      <c r="AV392" s="12" t="s">
        <v>85</v>
      </c>
      <c r="AW392" s="12" t="s">
        <v>32</v>
      </c>
      <c r="AX392" s="12" t="s">
        <v>75</v>
      </c>
      <c r="AY392" s="238" t="s">
        <v>129</v>
      </c>
    </row>
    <row r="393" s="13" customFormat="1">
      <c r="A393" s="13"/>
      <c r="B393" s="239"/>
      <c r="C393" s="240"/>
      <c r="D393" s="223" t="s">
        <v>136</v>
      </c>
      <c r="E393" s="241" t="s">
        <v>1</v>
      </c>
      <c r="F393" s="242" t="s">
        <v>138</v>
      </c>
      <c r="G393" s="240"/>
      <c r="H393" s="243">
        <v>230.435</v>
      </c>
      <c r="I393" s="244"/>
      <c r="J393" s="240"/>
      <c r="K393" s="240"/>
      <c r="L393" s="245"/>
      <c r="M393" s="246"/>
      <c r="N393" s="247"/>
      <c r="O393" s="247"/>
      <c r="P393" s="247"/>
      <c r="Q393" s="247"/>
      <c r="R393" s="247"/>
      <c r="S393" s="247"/>
      <c r="T393" s="24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9" t="s">
        <v>136</v>
      </c>
      <c r="AU393" s="249" t="s">
        <v>83</v>
      </c>
      <c r="AV393" s="13" t="s">
        <v>134</v>
      </c>
      <c r="AW393" s="13" t="s">
        <v>32</v>
      </c>
      <c r="AX393" s="13" t="s">
        <v>83</v>
      </c>
      <c r="AY393" s="249" t="s">
        <v>129</v>
      </c>
    </row>
    <row r="394" s="2" customFormat="1" ht="21.75" customHeight="1">
      <c r="A394" s="38"/>
      <c r="B394" s="39"/>
      <c r="C394" s="210" t="s">
        <v>319</v>
      </c>
      <c r="D394" s="210" t="s">
        <v>130</v>
      </c>
      <c r="E394" s="211" t="s">
        <v>493</v>
      </c>
      <c r="F394" s="212" t="s">
        <v>494</v>
      </c>
      <c r="G394" s="213" t="s">
        <v>141</v>
      </c>
      <c r="H394" s="214">
        <v>268.49000000000001</v>
      </c>
      <c r="I394" s="215"/>
      <c r="J394" s="216">
        <f>ROUND(I394*H394,2)</f>
        <v>0</v>
      </c>
      <c r="K394" s="212" t="s">
        <v>1</v>
      </c>
      <c r="L394" s="44"/>
      <c r="M394" s="217" t="s">
        <v>1</v>
      </c>
      <c r="N394" s="218" t="s">
        <v>40</v>
      </c>
      <c r="O394" s="91"/>
      <c r="P394" s="219">
        <f>O394*H394</f>
        <v>0</v>
      </c>
      <c r="Q394" s="219">
        <v>0</v>
      </c>
      <c r="R394" s="219">
        <f>Q394*H394</f>
        <v>0</v>
      </c>
      <c r="S394" s="219">
        <v>0</v>
      </c>
      <c r="T394" s="220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1" t="s">
        <v>134</v>
      </c>
      <c r="AT394" s="221" t="s">
        <v>130</v>
      </c>
      <c r="AU394" s="221" t="s">
        <v>83</v>
      </c>
      <c r="AY394" s="17" t="s">
        <v>129</v>
      </c>
      <c r="BE394" s="222">
        <f>IF(N394="základní",J394,0)</f>
        <v>0</v>
      </c>
      <c r="BF394" s="222">
        <f>IF(N394="snížená",J394,0)</f>
        <v>0</v>
      </c>
      <c r="BG394" s="222">
        <f>IF(N394="zákl. přenesená",J394,0)</f>
        <v>0</v>
      </c>
      <c r="BH394" s="222">
        <f>IF(N394="sníž. přenesená",J394,0)</f>
        <v>0</v>
      </c>
      <c r="BI394" s="222">
        <f>IF(N394="nulová",J394,0)</f>
        <v>0</v>
      </c>
      <c r="BJ394" s="17" t="s">
        <v>83</v>
      </c>
      <c r="BK394" s="222">
        <f>ROUND(I394*H394,2)</f>
        <v>0</v>
      </c>
      <c r="BL394" s="17" t="s">
        <v>134</v>
      </c>
      <c r="BM394" s="221" t="s">
        <v>444</v>
      </c>
    </row>
    <row r="395" s="2" customFormat="1">
      <c r="A395" s="38"/>
      <c r="B395" s="39"/>
      <c r="C395" s="40"/>
      <c r="D395" s="223" t="s">
        <v>135</v>
      </c>
      <c r="E395" s="40"/>
      <c r="F395" s="224" t="s">
        <v>494</v>
      </c>
      <c r="G395" s="40"/>
      <c r="H395" s="40"/>
      <c r="I395" s="225"/>
      <c r="J395" s="40"/>
      <c r="K395" s="40"/>
      <c r="L395" s="44"/>
      <c r="M395" s="226"/>
      <c r="N395" s="227"/>
      <c r="O395" s="91"/>
      <c r="P395" s="91"/>
      <c r="Q395" s="91"/>
      <c r="R395" s="91"/>
      <c r="S395" s="91"/>
      <c r="T395" s="92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135</v>
      </c>
      <c r="AU395" s="17" t="s">
        <v>83</v>
      </c>
    </row>
    <row r="396" s="14" customFormat="1">
      <c r="A396" s="14"/>
      <c r="B396" s="250"/>
      <c r="C396" s="251"/>
      <c r="D396" s="223" t="s">
        <v>136</v>
      </c>
      <c r="E396" s="252" t="s">
        <v>1</v>
      </c>
      <c r="F396" s="253" t="s">
        <v>670</v>
      </c>
      <c r="G396" s="251"/>
      <c r="H396" s="252" t="s">
        <v>1</v>
      </c>
      <c r="I396" s="254"/>
      <c r="J396" s="251"/>
      <c r="K396" s="251"/>
      <c r="L396" s="255"/>
      <c r="M396" s="256"/>
      <c r="N396" s="257"/>
      <c r="O396" s="257"/>
      <c r="P396" s="257"/>
      <c r="Q396" s="257"/>
      <c r="R396" s="257"/>
      <c r="S396" s="257"/>
      <c r="T396" s="258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9" t="s">
        <v>136</v>
      </c>
      <c r="AU396" s="259" t="s">
        <v>83</v>
      </c>
      <c r="AV396" s="14" t="s">
        <v>83</v>
      </c>
      <c r="AW396" s="14" t="s">
        <v>32</v>
      </c>
      <c r="AX396" s="14" t="s">
        <v>75</v>
      </c>
      <c r="AY396" s="259" t="s">
        <v>129</v>
      </c>
    </row>
    <row r="397" s="12" customFormat="1">
      <c r="A397" s="12"/>
      <c r="B397" s="228"/>
      <c r="C397" s="229"/>
      <c r="D397" s="223" t="s">
        <v>136</v>
      </c>
      <c r="E397" s="230" t="s">
        <v>1</v>
      </c>
      <c r="F397" s="231" t="s">
        <v>677</v>
      </c>
      <c r="G397" s="229"/>
      <c r="H397" s="232">
        <v>268.49000000000001</v>
      </c>
      <c r="I397" s="233"/>
      <c r="J397" s="229"/>
      <c r="K397" s="229"/>
      <c r="L397" s="234"/>
      <c r="M397" s="235"/>
      <c r="N397" s="236"/>
      <c r="O397" s="236"/>
      <c r="P397" s="236"/>
      <c r="Q397" s="236"/>
      <c r="R397" s="236"/>
      <c r="S397" s="236"/>
      <c r="T397" s="237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T397" s="238" t="s">
        <v>136</v>
      </c>
      <c r="AU397" s="238" t="s">
        <v>83</v>
      </c>
      <c r="AV397" s="12" t="s">
        <v>85</v>
      </c>
      <c r="AW397" s="12" t="s">
        <v>32</v>
      </c>
      <c r="AX397" s="12" t="s">
        <v>75</v>
      </c>
      <c r="AY397" s="238" t="s">
        <v>129</v>
      </c>
    </row>
    <row r="398" s="13" customFormat="1">
      <c r="A398" s="13"/>
      <c r="B398" s="239"/>
      <c r="C398" s="240"/>
      <c r="D398" s="223" t="s">
        <v>136</v>
      </c>
      <c r="E398" s="241" t="s">
        <v>1</v>
      </c>
      <c r="F398" s="242" t="s">
        <v>138</v>
      </c>
      <c r="G398" s="240"/>
      <c r="H398" s="243">
        <v>268.49000000000001</v>
      </c>
      <c r="I398" s="244"/>
      <c r="J398" s="240"/>
      <c r="K398" s="240"/>
      <c r="L398" s="245"/>
      <c r="M398" s="246"/>
      <c r="N398" s="247"/>
      <c r="O398" s="247"/>
      <c r="P398" s="247"/>
      <c r="Q398" s="247"/>
      <c r="R398" s="247"/>
      <c r="S398" s="247"/>
      <c r="T398" s="24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9" t="s">
        <v>136</v>
      </c>
      <c r="AU398" s="249" t="s">
        <v>83</v>
      </c>
      <c r="AV398" s="13" t="s">
        <v>134</v>
      </c>
      <c r="AW398" s="13" t="s">
        <v>32</v>
      </c>
      <c r="AX398" s="13" t="s">
        <v>83</v>
      </c>
      <c r="AY398" s="249" t="s">
        <v>129</v>
      </c>
    </row>
    <row r="399" s="2" customFormat="1" ht="21.75" customHeight="1">
      <c r="A399" s="38"/>
      <c r="B399" s="39"/>
      <c r="C399" s="210" t="s">
        <v>447</v>
      </c>
      <c r="D399" s="210" t="s">
        <v>130</v>
      </c>
      <c r="E399" s="211" t="s">
        <v>503</v>
      </c>
      <c r="F399" s="212" t="s">
        <v>504</v>
      </c>
      <c r="G399" s="213" t="s">
        <v>241</v>
      </c>
      <c r="H399" s="214">
        <v>53.698</v>
      </c>
      <c r="I399" s="215"/>
      <c r="J399" s="216">
        <f>ROUND(I399*H399,2)</f>
        <v>0</v>
      </c>
      <c r="K399" s="212" t="s">
        <v>1</v>
      </c>
      <c r="L399" s="44"/>
      <c r="M399" s="217" t="s">
        <v>1</v>
      </c>
      <c r="N399" s="218" t="s">
        <v>40</v>
      </c>
      <c r="O399" s="91"/>
      <c r="P399" s="219">
        <f>O399*H399</f>
        <v>0</v>
      </c>
      <c r="Q399" s="219">
        <v>0</v>
      </c>
      <c r="R399" s="219">
        <f>Q399*H399</f>
        <v>0</v>
      </c>
      <c r="S399" s="219">
        <v>0</v>
      </c>
      <c r="T399" s="220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1" t="s">
        <v>134</v>
      </c>
      <c r="AT399" s="221" t="s">
        <v>130</v>
      </c>
      <c r="AU399" s="221" t="s">
        <v>83</v>
      </c>
      <c r="AY399" s="17" t="s">
        <v>129</v>
      </c>
      <c r="BE399" s="222">
        <f>IF(N399="základní",J399,0)</f>
        <v>0</v>
      </c>
      <c r="BF399" s="222">
        <f>IF(N399="snížená",J399,0)</f>
        <v>0</v>
      </c>
      <c r="BG399" s="222">
        <f>IF(N399="zákl. přenesená",J399,0)</f>
        <v>0</v>
      </c>
      <c r="BH399" s="222">
        <f>IF(N399="sníž. přenesená",J399,0)</f>
        <v>0</v>
      </c>
      <c r="BI399" s="222">
        <f>IF(N399="nulová",J399,0)</f>
        <v>0</v>
      </c>
      <c r="BJ399" s="17" t="s">
        <v>83</v>
      </c>
      <c r="BK399" s="222">
        <f>ROUND(I399*H399,2)</f>
        <v>0</v>
      </c>
      <c r="BL399" s="17" t="s">
        <v>134</v>
      </c>
      <c r="BM399" s="221" t="s">
        <v>450</v>
      </c>
    </row>
    <row r="400" s="2" customFormat="1">
      <c r="A400" s="38"/>
      <c r="B400" s="39"/>
      <c r="C400" s="40"/>
      <c r="D400" s="223" t="s">
        <v>135</v>
      </c>
      <c r="E400" s="40"/>
      <c r="F400" s="224" t="s">
        <v>504</v>
      </c>
      <c r="G400" s="40"/>
      <c r="H400" s="40"/>
      <c r="I400" s="225"/>
      <c r="J400" s="40"/>
      <c r="K400" s="40"/>
      <c r="L400" s="44"/>
      <c r="M400" s="226"/>
      <c r="N400" s="227"/>
      <c r="O400" s="91"/>
      <c r="P400" s="91"/>
      <c r="Q400" s="91"/>
      <c r="R400" s="91"/>
      <c r="S400" s="91"/>
      <c r="T400" s="92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135</v>
      </c>
      <c r="AU400" s="17" t="s">
        <v>83</v>
      </c>
    </row>
    <row r="401" s="14" customFormat="1">
      <c r="A401" s="14"/>
      <c r="B401" s="250"/>
      <c r="C401" s="251"/>
      <c r="D401" s="223" t="s">
        <v>136</v>
      </c>
      <c r="E401" s="252" t="s">
        <v>1</v>
      </c>
      <c r="F401" s="253" t="s">
        <v>670</v>
      </c>
      <c r="G401" s="251"/>
      <c r="H401" s="252" t="s">
        <v>1</v>
      </c>
      <c r="I401" s="254"/>
      <c r="J401" s="251"/>
      <c r="K401" s="251"/>
      <c r="L401" s="255"/>
      <c r="M401" s="256"/>
      <c r="N401" s="257"/>
      <c r="O401" s="257"/>
      <c r="P401" s="257"/>
      <c r="Q401" s="257"/>
      <c r="R401" s="257"/>
      <c r="S401" s="257"/>
      <c r="T401" s="258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9" t="s">
        <v>136</v>
      </c>
      <c r="AU401" s="259" t="s">
        <v>83</v>
      </c>
      <c r="AV401" s="14" t="s">
        <v>83</v>
      </c>
      <c r="AW401" s="14" t="s">
        <v>32</v>
      </c>
      <c r="AX401" s="14" t="s">
        <v>75</v>
      </c>
      <c r="AY401" s="259" t="s">
        <v>129</v>
      </c>
    </row>
    <row r="402" s="12" customFormat="1">
      <c r="A402" s="12"/>
      <c r="B402" s="228"/>
      <c r="C402" s="229"/>
      <c r="D402" s="223" t="s">
        <v>136</v>
      </c>
      <c r="E402" s="230" t="s">
        <v>1</v>
      </c>
      <c r="F402" s="231" t="s">
        <v>678</v>
      </c>
      <c r="G402" s="229"/>
      <c r="H402" s="232">
        <v>53.698</v>
      </c>
      <c r="I402" s="233"/>
      <c r="J402" s="229"/>
      <c r="K402" s="229"/>
      <c r="L402" s="234"/>
      <c r="M402" s="235"/>
      <c r="N402" s="236"/>
      <c r="O402" s="236"/>
      <c r="P402" s="236"/>
      <c r="Q402" s="236"/>
      <c r="R402" s="236"/>
      <c r="S402" s="236"/>
      <c r="T402" s="237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T402" s="238" t="s">
        <v>136</v>
      </c>
      <c r="AU402" s="238" t="s">
        <v>83</v>
      </c>
      <c r="AV402" s="12" t="s">
        <v>85</v>
      </c>
      <c r="AW402" s="12" t="s">
        <v>32</v>
      </c>
      <c r="AX402" s="12" t="s">
        <v>75</v>
      </c>
      <c r="AY402" s="238" t="s">
        <v>129</v>
      </c>
    </row>
    <row r="403" s="13" customFormat="1">
      <c r="A403" s="13"/>
      <c r="B403" s="239"/>
      <c r="C403" s="240"/>
      <c r="D403" s="223" t="s">
        <v>136</v>
      </c>
      <c r="E403" s="241" t="s">
        <v>1</v>
      </c>
      <c r="F403" s="242" t="s">
        <v>138</v>
      </c>
      <c r="G403" s="240"/>
      <c r="H403" s="243">
        <v>53.698</v>
      </c>
      <c r="I403" s="244"/>
      <c r="J403" s="240"/>
      <c r="K403" s="240"/>
      <c r="L403" s="245"/>
      <c r="M403" s="246"/>
      <c r="N403" s="247"/>
      <c r="O403" s="247"/>
      <c r="P403" s="247"/>
      <c r="Q403" s="247"/>
      <c r="R403" s="247"/>
      <c r="S403" s="247"/>
      <c r="T403" s="24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9" t="s">
        <v>136</v>
      </c>
      <c r="AU403" s="249" t="s">
        <v>83</v>
      </c>
      <c r="AV403" s="13" t="s">
        <v>134</v>
      </c>
      <c r="AW403" s="13" t="s">
        <v>32</v>
      </c>
      <c r="AX403" s="13" t="s">
        <v>83</v>
      </c>
      <c r="AY403" s="249" t="s">
        <v>129</v>
      </c>
    </row>
    <row r="404" s="2" customFormat="1" ht="16.5" customHeight="1">
      <c r="A404" s="38"/>
      <c r="B404" s="39"/>
      <c r="C404" s="210" t="s">
        <v>322</v>
      </c>
      <c r="D404" s="210" t="s">
        <v>130</v>
      </c>
      <c r="E404" s="211" t="s">
        <v>510</v>
      </c>
      <c r="F404" s="212" t="s">
        <v>511</v>
      </c>
      <c r="G404" s="213" t="s">
        <v>241</v>
      </c>
      <c r="H404" s="214">
        <v>1127.6579999999999</v>
      </c>
      <c r="I404" s="215"/>
      <c r="J404" s="216">
        <f>ROUND(I404*H404,2)</f>
        <v>0</v>
      </c>
      <c r="K404" s="212" t="s">
        <v>1</v>
      </c>
      <c r="L404" s="44"/>
      <c r="M404" s="217" t="s">
        <v>1</v>
      </c>
      <c r="N404" s="218" t="s">
        <v>40</v>
      </c>
      <c r="O404" s="91"/>
      <c r="P404" s="219">
        <f>O404*H404</f>
        <v>0</v>
      </c>
      <c r="Q404" s="219">
        <v>0</v>
      </c>
      <c r="R404" s="219">
        <f>Q404*H404</f>
        <v>0</v>
      </c>
      <c r="S404" s="219">
        <v>0</v>
      </c>
      <c r="T404" s="220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1" t="s">
        <v>134</v>
      </c>
      <c r="AT404" s="221" t="s">
        <v>130</v>
      </c>
      <c r="AU404" s="221" t="s">
        <v>83</v>
      </c>
      <c r="AY404" s="17" t="s">
        <v>129</v>
      </c>
      <c r="BE404" s="222">
        <f>IF(N404="základní",J404,0)</f>
        <v>0</v>
      </c>
      <c r="BF404" s="222">
        <f>IF(N404="snížená",J404,0)</f>
        <v>0</v>
      </c>
      <c r="BG404" s="222">
        <f>IF(N404="zákl. přenesená",J404,0)</f>
        <v>0</v>
      </c>
      <c r="BH404" s="222">
        <f>IF(N404="sníž. přenesená",J404,0)</f>
        <v>0</v>
      </c>
      <c r="BI404" s="222">
        <f>IF(N404="nulová",J404,0)</f>
        <v>0</v>
      </c>
      <c r="BJ404" s="17" t="s">
        <v>83</v>
      </c>
      <c r="BK404" s="222">
        <f>ROUND(I404*H404,2)</f>
        <v>0</v>
      </c>
      <c r="BL404" s="17" t="s">
        <v>134</v>
      </c>
      <c r="BM404" s="221" t="s">
        <v>454</v>
      </c>
    </row>
    <row r="405" s="2" customFormat="1">
      <c r="A405" s="38"/>
      <c r="B405" s="39"/>
      <c r="C405" s="40"/>
      <c r="D405" s="223" t="s">
        <v>135</v>
      </c>
      <c r="E405" s="40"/>
      <c r="F405" s="224" t="s">
        <v>511</v>
      </c>
      <c r="G405" s="40"/>
      <c r="H405" s="40"/>
      <c r="I405" s="225"/>
      <c r="J405" s="40"/>
      <c r="K405" s="40"/>
      <c r="L405" s="44"/>
      <c r="M405" s="226"/>
      <c r="N405" s="227"/>
      <c r="O405" s="91"/>
      <c r="P405" s="91"/>
      <c r="Q405" s="91"/>
      <c r="R405" s="91"/>
      <c r="S405" s="91"/>
      <c r="T405" s="92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135</v>
      </c>
      <c r="AU405" s="17" t="s">
        <v>83</v>
      </c>
    </row>
    <row r="406" s="12" customFormat="1">
      <c r="A406" s="12"/>
      <c r="B406" s="228"/>
      <c r="C406" s="229"/>
      <c r="D406" s="223" t="s">
        <v>136</v>
      </c>
      <c r="E406" s="230" t="s">
        <v>1</v>
      </c>
      <c r="F406" s="231" t="s">
        <v>679</v>
      </c>
      <c r="G406" s="229"/>
      <c r="H406" s="232">
        <v>1127.6579999999999</v>
      </c>
      <c r="I406" s="233"/>
      <c r="J406" s="229"/>
      <c r="K406" s="229"/>
      <c r="L406" s="234"/>
      <c r="M406" s="235"/>
      <c r="N406" s="236"/>
      <c r="O406" s="236"/>
      <c r="P406" s="236"/>
      <c r="Q406" s="236"/>
      <c r="R406" s="236"/>
      <c r="S406" s="236"/>
      <c r="T406" s="237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T406" s="238" t="s">
        <v>136</v>
      </c>
      <c r="AU406" s="238" t="s">
        <v>83</v>
      </c>
      <c r="AV406" s="12" t="s">
        <v>85</v>
      </c>
      <c r="AW406" s="12" t="s">
        <v>32</v>
      </c>
      <c r="AX406" s="12" t="s">
        <v>75</v>
      </c>
      <c r="AY406" s="238" t="s">
        <v>129</v>
      </c>
    </row>
    <row r="407" s="13" customFormat="1">
      <c r="A407" s="13"/>
      <c r="B407" s="239"/>
      <c r="C407" s="240"/>
      <c r="D407" s="223" t="s">
        <v>136</v>
      </c>
      <c r="E407" s="241" t="s">
        <v>1</v>
      </c>
      <c r="F407" s="242" t="s">
        <v>138</v>
      </c>
      <c r="G407" s="240"/>
      <c r="H407" s="243">
        <v>1127.6579999999999</v>
      </c>
      <c r="I407" s="244"/>
      <c r="J407" s="240"/>
      <c r="K407" s="240"/>
      <c r="L407" s="245"/>
      <c r="M407" s="246"/>
      <c r="N407" s="247"/>
      <c r="O407" s="247"/>
      <c r="P407" s="247"/>
      <c r="Q407" s="247"/>
      <c r="R407" s="247"/>
      <c r="S407" s="247"/>
      <c r="T407" s="24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9" t="s">
        <v>136</v>
      </c>
      <c r="AU407" s="249" t="s">
        <v>83</v>
      </c>
      <c r="AV407" s="13" t="s">
        <v>134</v>
      </c>
      <c r="AW407" s="13" t="s">
        <v>32</v>
      </c>
      <c r="AX407" s="13" t="s">
        <v>83</v>
      </c>
      <c r="AY407" s="249" t="s">
        <v>129</v>
      </c>
    </row>
    <row r="408" s="2" customFormat="1" ht="16.5" customHeight="1">
      <c r="A408" s="38"/>
      <c r="B408" s="39"/>
      <c r="C408" s="210" t="s">
        <v>457</v>
      </c>
      <c r="D408" s="210" t="s">
        <v>130</v>
      </c>
      <c r="E408" s="211" t="s">
        <v>515</v>
      </c>
      <c r="F408" s="212" t="s">
        <v>516</v>
      </c>
      <c r="G408" s="213" t="s">
        <v>241</v>
      </c>
      <c r="H408" s="214">
        <v>53.698</v>
      </c>
      <c r="I408" s="215"/>
      <c r="J408" s="216">
        <f>ROUND(I408*H408,2)</f>
        <v>0</v>
      </c>
      <c r="K408" s="212" t="s">
        <v>1</v>
      </c>
      <c r="L408" s="44"/>
      <c r="M408" s="217" t="s">
        <v>1</v>
      </c>
      <c r="N408" s="218" t="s">
        <v>40</v>
      </c>
      <c r="O408" s="91"/>
      <c r="P408" s="219">
        <f>O408*H408</f>
        <v>0</v>
      </c>
      <c r="Q408" s="219">
        <v>0</v>
      </c>
      <c r="R408" s="219">
        <f>Q408*H408</f>
        <v>0</v>
      </c>
      <c r="S408" s="219">
        <v>0</v>
      </c>
      <c r="T408" s="220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1" t="s">
        <v>134</v>
      </c>
      <c r="AT408" s="221" t="s">
        <v>130</v>
      </c>
      <c r="AU408" s="221" t="s">
        <v>83</v>
      </c>
      <c r="AY408" s="17" t="s">
        <v>129</v>
      </c>
      <c r="BE408" s="222">
        <f>IF(N408="základní",J408,0)</f>
        <v>0</v>
      </c>
      <c r="BF408" s="222">
        <f>IF(N408="snížená",J408,0)</f>
        <v>0</v>
      </c>
      <c r="BG408" s="222">
        <f>IF(N408="zákl. přenesená",J408,0)</f>
        <v>0</v>
      </c>
      <c r="BH408" s="222">
        <f>IF(N408="sníž. přenesená",J408,0)</f>
        <v>0</v>
      </c>
      <c r="BI408" s="222">
        <f>IF(N408="nulová",J408,0)</f>
        <v>0</v>
      </c>
      <c r="BJ408" s="17" t="s">
        <v>83</v>
      </c>
      <c r="BK408" s="222">
        <f>ROUND(I408*H408,2)</f>
        <v>0</v>
      </c>
      <c r="BL408" s="17" t="s">
        <v>134</v>
      </c>
      <c r="BM408" s="221" t="s">
        <v>460</v>
      </c>
    </row>
    <row r="409" s="2" customFormat="1">
      <c r="A409" s="38"/>
      <c r="B409" s="39"/>
      <c r="C409" s="40"/>
      <c r="D409" s="223" t="s">
        <v>135</v>
      </c>
      <c r="E409" s="40"/>
      <c r="F409" s="224" t="s">
        <v>516</v>
      </c>
      <c r="G409" s="40"/>
      <c r="H409" s="40"/>
      <c r="I409" s="225"/>
      <c r="J409" s="40"/>
      <c r="K409" s="40"/>
      <c r="L409" s="44"/>
      <c r="M409" s="226"/>
      <c r="N409" s="227"/>
      <c r="O409" s="91"/>
      <c r="P409" s="91"/>
      <c r="Q409" s="91"/>
      <c r="R409" s="91"/>
      <c r="S409" s="91"/>
      <c r="T409" s="92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135</v>
      </c>
      <c r="AU409" s="17" t="s">
        <v>83</v>
      </c>
    </row>
    <row r="410" s="12" customFormat="1">
      <c r="A410" s="12"/>
      <c r="B410" s="228"/>
      <c r="C410" s="229"/>
      <c r="D410" s="223" t="s">
        <v>136</v>
      </c>
      <c r="E410" s="230" t="s">
        <v>1</v>
      </c>
      <c r="F410" s="231" t="s">
        <v>680</v>
      </c>
      <c r="G410" s="229"/>
      <c r="H410" s="232">
        <v>53.698</v>
      </c>
      <c r="I410" s="233"/>
      <c r="J410" s="229"/>
      <c r="K410" s="229"/>
      <c r="L410" s="234"/>
      <c r="M410" s="235"/>
      <c r="N410" s="236"/>
      <c r="O410" s="236"/>
      <c r="P410" s="236"/>
      <c r="Q410" s="236"/>
      <c r="R410" s="236"/>
      <c r="S410" s="236"/>
      <c r="T410" s="237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T410" s="238" t="s">
        <v>136</v>
      </c>
      <c r="AU410" s="238" t="s">
        <v>83</v>
      </c>
      <c r="AV410" s="12" t="s">
        <v>85</v>
      </c>
      <c r="AW410" s="12" t="s">
        <v>32</v>
      </c>
      <c r="AX410" s="12" t="s">
        <v>75</v>
      </c>
      <c r="AY410" s="238" t="s">
        <v>129</v>
      </c>
    </row>
    <row r="411" s="13" customFormat="1">
      <c r="A411" s="13"/>
      <c r="B411" s="239"/>
      <c r="C411" s="240"/>
      <c r="D411" s="223" t="s">
        <v>136</v>
      </c>
      <c r="E411" s="241" t="s">
        <v>1</v>
      </c>
      <c r="F411" s="242" t="s">
        <v>138</v>
      </c>
      <c r="G411" s="240"/>
      <c r="H411" s="243">
        <v>53.698</v>
      </c>
      <c r="I411" s="244"/>
      <c r="J411" s="240"/>
      <c r="K411" s="240"/>
      <c r="L411" s="245"/>
      <c r="M411" s="246"/>
      <c r="N411" s="247"/>
      <c r="O411" s="247"/>
      <c r="P411" s="247"/>
      <c r="Q411" s="247"/>
      <c r="R411" s="247"/>
      <c r="S411" s="247"/>
      <c r="T411" s="24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9" t="s">
        <v>136</v>
      </c>
      <c r="AU411" s="249" t="s">
        <v>83</v>
      </c>
      <c r="AV411" s="13" t="s">
        <v>134</v>
      </c>
      <c r="AW411" s="13" t="s">
        <v>32</v>
      </c>
      <c r="AX411" s="13" t="s">
        <v>83</v>
      </c>
      <c r="AY411" s="249" t="s">
        <v>129</v>
      </c>
    </row>
    <row r="412" s="11" customFormat="1" ht="25.92" customHeight="1">
      <c r="A412" s="11"/>
      <c r="B412" s="196"/>
      <c r="C412" s="197"/>
      <c r="D412" s="198" t="s">
        <v>74</v>
      </c>
      <c r="E412" s="199" t="s">
        <v>519</v>
      </c>
      <c r="F412" s="199" t="s">
        <v>520</v>
      </c>
      <c r="G412" s="197"/>
      <c r="H412" s="197"/>
      <c r="I412" s="200"/>
      <c r="J412" s="201">
        <f>BK412</f>
        <v>0</v>
      </c>
      <c r="K412" s="197"/>
      <c r="L412" s="202"/>
      <c r="M412" s="203"/>
      <c r="N412" s="204"/>
      <c r="O412" s="204"/>
      <c r="P412" s="205">
        <f>SUM(P413:P416)</f>
        <v>0</v>
      </c>
      <c r="Q412" s="204"/>
      <c r="R412" s="205">
        <f>SUM(R413:R416)</f>
        <v>0</v>
      </c>
      <c r="S412" s="204"/>
      <c r="T412" s="206">
        <f>SUM(T413:T416)</f>
        <v>0</v>
      </c>
      <c r="U412" s="11"/>
      <c r="V412" s="11"/>
      <c r="W412" s="11"/>
      <c r="X412" s="11"/>
      <c r="Y412" s="11"/>
      <c r="Z412" s="11"/>
      <c r="AA412" s="11"/>
      <c r="AB412" s="11"/>
      <c r="AC412" s="11"/>
      <c r="AD412" s="11"/>
      <c r="AE412" s="11"/>
      <c r="AR412" s="207" t="s">
        <v>83</v>
      </c>
      <c r="AT412" s="208" t="s">
        <v>74</v>
      </c>
      <c r="AU412" s="208" t="s">
        <v>75</v>
      </c>
      <c r="AY412" s="207" t="s">
        <v>129</v>
      </c>
      <c r="BK412" s="209">
        <f>SUM(BK413:BK416)</f>
        <v>0</v>
      </c>
    </row>
    <row r="413" s="2" customFormat="1" ht="16.5" customHeight="1">
      <c r="A413" s="38"/>
      <c r="B413" s="39"/>
      <c r="C413" s="210" t="s">
        <v>326</v>
      </c>
      <c r="D413" s="210" t="s">
        <v>130</v>
      </c>
      <c r="E413" s="211" t="s">
        <v>521</v>
      </c>
      <c r="F413" s="212" t="s">
        <v>522</v>
      </c>
      <c r="G413" s="213" t="s">
        <v>241</v>
      </c>
      <c r="H413" s="214">
        <v>464.80500000000001</v>
      </c>
      <c r="I413" s="215"/>
      <c r="J413" s="216">
        <f>ROUND(I413*H413,2)</f>
        <v>0</v>
      </c>
      <c r="K413" s="212" t="s">
        <v>1</v>
      </c>
      <c r="L413" s="44"/>
      <c r="M413" s="217" t="s">
        <v>1</v>
      </c>
      <c r="N413" s="218" t="s">
        <v>40</v>
      </c>
      <c r="O413" s="91"/>
      <c r="P413" s="219">
        <f>O413*H413</f>
        <v>0</v>
      </c>
      <c r="Q413" s="219">
        <v>0</v>
      </c>
      <c r="R413" s="219">
        <f>Q413*H413</f>
        <v>0</v>
      </c>
      <c r="S413" s="219">
        <v>0</v>
      </c>
      <c r="T413" s="220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1" t="s">
        <v>134</v>
      </c>
      <c r="AT413" s="221" t="s">
        <v>130</v>
      </c>
      <c r="AU413" s="221" t="s">
        <v>83</v>
      </c>
      <c r="AY413" s="17" t="s">
        <v>129</v>
      </c>
      <c r="BE413" s="222">
        <f>IF(N413="základní",J413,0)</f>
        <v>0</v>
      </c>
      <c r="BF413" s="222">
        <f>IF(N413="snížená",J413,0)</f>
        <v>0</v>
      </c>
      <c r="BG413" s="222">
        <f>IF(N413="zákl. přenesená",J413,0)</f>
        <v>0</v>
      </c>
      <c r="BH413" s="222">
        <f>IF(N413="sníž. přenesená",J413,0)</f>
        <v>0</v>
      </c>
      <c r="BI413" s="222">
        <f>IF(N413="nulová",J413,0)</f>
        <v>0</v>
      </c>
      <c r="BJ413" s="17" t="s">
        <v>83</v>
      </c>
      <c r="BK413" s="222">
        <f>ROUND(I413*H413,2)</f>
        <v>0</v>
      </c>
      <c r="BL413" s="17" t="s">
        <v>134</v>
      </c>
      <c r="BM413" s="221" t="s">
        <v>463</v>
      </c>
    </row>
    <row r="414" s="2" customFormat="1">
      <c r="A414" s="38"/>
      <c r="B414" s="39"/>
      <c r="C414" s="40"/>
      <c r="D414" s="223" t="s">
        <v>135</v>
      </c>
      <c r="E414" s="40"/>
      <c r="F414" s="224" t="s">
        <v>522</v>
      </c>
      <c r="G414" s="40"/>
      <c r="H414" s="40"/>
      <c r="I414" s="225"/>
      <c r="J414" s="40"/>
      <c r="K414" s="40"/>
      <c r="L414" s="44"/>
      <c r="M414" s="226"/>
      <c r="N414" s="227"/>
      <c r="O414" s="91"/>
      <c r="P414" s="91"/>
      <c r="Q414" s="91"/>
      <c r="R414" s="91"/>
      <c r="S414" s="91"/>
      <c r="T414" s="92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135</v>
      </c>
      <c r="AU414" s="17" t="s">
        <v>83</v>
      </c>
    </row>
    <row r="415" s="12" customFormat="1">
      <c r="A415" s="12"/>
      <c r="B415" s="228"/>
      <c r="C415" s="229"/>
      <c r="D415" s="223" t="s">
        <v>136</v>
      </c>
      <c r="E415" s="230" t="s">
        <v>1</v>
      </c>
      <c r="F415" s="231" t="s">
        <v>681</v>
      </c>
      <c r="G415" s="229"/>
      <c r="H415" s="232">
        <v>464.80500000000001</v>
      </c>
      <c r="I415" s="233"/>
      <c r="J415" s="229"/>
      <c r="K415" s="229"/>
      <c r="L415" s="234"/>
      <c r="M415" s="235"/>
      <c r="N415" s="236"/>
      <c r="O415" s="236"/>
      <c r="P415" s="236"/>
      <c r="Q415" s="236"/>
      <c r="R415" s="236"/>
      <c r="S415" s="236"/>
      <c r="T415" s="237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T415" s="238" t="s">
        <v>136</v>
      </c>
      <c r="AU415" s="238" t="s">
        <v>83</v>
      </c>
      <c r="AV415" s="12" t="s">
        <v>85</v>
      </c>
      <c r="AW415" s="12" t="s">
        <v>32</v>
      </c>
      <c r="AX415" s="12" t="s">
        <v>75</v>
      </c>
      <c r="AY415" s="238" t="s">
        <v>129</v>
      </c>
    </row>
    <row r="416" s="13" customFormat="1">
      <c r="A416" s="13"/>
      <c r="B416" s="239"/>
      <c r="C416" s="240"/>
      <c r="D416" s="223" t="s">
        <v>136</v>
      </c>
      <c r="E416" s="241" t="s">
        <v>1</v>
      </c>
      <c r="F416" s="242" t="s">
        <v>138</v>
      </c>
      <c r="G416" s="240"/>
      <c r="H416" s="243">
        <v>464.80500000000001</v>
      </c>
      <c r="I416" s="244"/>
      <c r="J416" s="240"/>
      <c r="K416" s="240"/>
      <c r="L416" s="245"/>
      <c r="M416" s="246"/>
      <c r="N416" s="247"/>
      <c r="O416" s="247"/>
      <c r="P416" s="247"/>
      <c r="Q416" s="247"/>
      <c r="R416" s="247"/>
      <c r="S416" s="247"/>
      <c r="T416" s="24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9" t="s">
        <v>136</v>
      </c>
      <c r="AU416" s="249" t="s">
        <v>83</v>
      </c>
      <c r="AV416" s="13" t="s">
        <v>134</v>
      </c>
      <c r="AW416" s="13" t="s">
        <v>32</v>
      </c>
      <c r="AX416" s="13" t="s">
        <v>83</v>
      </c>
      <c r="AY416" s="249" t="s">
        <v>129</v>
      </c>
    </row>
    <row r="417" s="11" customFormat="1" ht="25.92" customHeight="1">
      <c r="A417" s="11"/>
      <c r="B417" s="196"/>
      <c r="C417" s="197"/>
      <c r="D417" s="198" t="s">
        <v>74</v>
      </c>
      <c r="E417" s="199" t="s">
        <v>526</v>
      </c>
      <c r="F417" s="199" t="s">
        <v>527</v>
      </c>
      <c r="G417" s="197"/>
      <c r="H417" s="197"/>
      <c r="I417" s="200"/>
      <c r="J417" s="201">
        <f>BK417</f>
        <v>0</v>
      </c>
      <c r="K417" s="197"/>
      <c r="L417" s="202"/>
      <c r="M417" s="203"/>
      <c r="N417" s="204"/>
      <c r="O417" s="204"/>
      <c r="P417" s="205">
        <f>SUM(P418:P445)</f>
        <v>0</v>
      </c>
      <c r="Q417" s="204"/>
      <c r="R417" s="205">
        <f>SUM(R418:R445)</f>
        <v>0</v>
      </c>
      <c r="S417" s="204"/>
      <c r="T417" s="206">
        <f>SUM(T418:T445)</f>
        <v>0</v>
      </c>
      <c r="U417" s="11"/>
      <c r="V417" s="11"/>
      <c r="W417" s="11"/>
      <c r="X417" s="11"/>
      <c r="Y417" s="11"/>
      <c r="Z417" s="11"/>
      <c r="AA417" s="11"/>
      <c r="AB417" s="11"/>
      <c r="AC417" s="11"/>
      <c r="AD417" s="11"/>
      <c r="AE417" s="11"/>
      <c r="AR417" s="207" t="s">
        <v>83</v>
      </c>
      <c r="AT417" s="208" t="s">
        <v>74</v>
      </c>
      <c r="AU417" s="208" t="s">
        <v>75</v>
      </c>
      <c r="AY417" s="207" t="s">
        <v>129</v>
      </c>
      <c r="BK417" s="209">
        <f>SUM(BK418:BK445)</f>
        <v>0</v>
      </c>
    </row>
    <row r="418" s="2" customFormat="1" ht="16.5" customHeight="1">
      <c r="A418" s="38"/>
      <c r="B418" s="39"/>
      <c r="C418" s="210" t="s">
        <v>466</v>
      </c>
      <c r="D418" s="210" t="s">
        <v>130</v>
      </c>
      <c r="E418" s="211" t="s">
        <v>529</v>
      </c>
      <c r="F418" s="212" t="s">
        <v>530</v>
      </c>
      <c r="G418" s="213" t="s">
        <v>141</v>
      </c>
      <c r="H418" s="214">
        <v>4</v>
      </c>
      <c r="I418" s="215"/>
      <c r="J418" s="216">
        <f>ROUND(I418*H418,2)</f>
        <v>0</v>
      </c>
      <c r="K418" s="212" t="s">
        <v>1</v>
      </c>
      <c r="L418" s="44"/>
      <c r="M418" s="217" t="s">
        <v>1</v>
      </c>
      <c r="N418" s="218" t="s">
        <v>40</v>
      </c>
      <c r="O418" s="91"/>
      <c r="P418" s="219">
        <f>O418*H418</f>
        <v>0</v>
      </c>
      <c r="Q418" s="219">
        <v>0</v>
      </c>
      <c r="R418" s="219">
        <f>Q418*H418</f>
        <v>0</v>
      </c>
      <c r="S418" s="219">
        <v>0</v>
      </c>
      <c r="T418" s="220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1" t="s">
        <v>134</v>
      </c>
      <c r="AT418" s="221" t="s">
        <v>130</v>
      </c>
      <c r="AU418" s="221" t="s">
        <v>83</v>
      </c>
      <c r="AY418" s="17" t="s">
        <v>129</v>
      </c>
      <c r="BE418" s="222">
        <f>IF(N418="základní",J418,0)</f>
        <v>0</v>
      </c>
      <c r="BF418" s="222">
        <f>IF(N418="snížená",J418,0)</f>
        <v>0</v>
      </c>
      <c r="BG418" s="222">
        <f>IF(N418="zákl. přenesená",J418,0)</f>
        <v>0</v>
      </c>
      <c r="BH418" s="222">
        <f>IF(N418="sníž. přenesená",J418,0)</f>
        <v>0</v>
      </c>
      <c r="BI418" s="222">
        <f>IF(N418="nulová",J418,0)</f>
        <v>0</v>
      </c>
      <c r="BJ418" s="17" t="s">
        <v>83</v>
      </c>
      <c r="BK418" s="222">
        <f>ROUND(I418*H418,2)</f>
        <v>0</v>
      </c>
      <c r="BL418" s="17" t="s">
        <v>134</v>
      </c>
      <c r="BM418" s="221" t="s">
        <v>468</v>
      </c>
    </row>
    <row r="419" s="2" customFormat="1">
      <c r="A419" s="38"/>
      <c r="B419" s="39"/>
      <c r="C419" s="40"/>
      <c r="D419" s="223" t="s">
        <v>135</v>
      </c>
      <c r="E419" s="40"/>
      <c r="F419" s="224" t="s">
        <v>530</v>
      </c>
      <c r="G419" s="40"/>
      <c r="H419" s="40"/>
      <c r="I419" s="225"/>
      <c r="J419" s="40"/>
      <c r="K419" s="40"/>
      <c r="L419" s="44"/>
      <c r="M419" s="226"/>
      <c r="N419" s="227"/>
      <c r="O419" s="91"/>
      <c r="P419" s="91"/>
      <c r="Q419" s="91"/>
      <c r="R419" s="91"/>
      <c r="S419" s="91"/>
      <c r="T419" s="92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135</v>
      </c>
      <c r="AU419" s="17" t="s">
        <v>83</v>
      </c>
    </row>
    <row r="420" s="12" customFormat="1">
      <c r="A420" s="12"/>
      <c r="B420" s="228"/>
      <c r="C420" s="229"/>
      <c r="D420" s="223" t="s">
        <v>136</v>
      </c>
      <c r="E420" s="230" t="s">
        <v>1</v>
      </c>
      <c r="F420" s="231" t="s">
        <v>682</v>
      </c>
      <c r="G420" s="229"/>
      <c r="H420" s="232">
        <v>4</v>
      </c>
      <c r="I420" s="233"/>
      <c r="J420" s="229"/>
      <c r="K420" s="229"/>
      <c r="L420" s="234"/>
      <c r="M420" s="235"/>
      <c r="N420" s="236"/>
      <c r="O420" s="236"/>
      <c r="P420" s="236"/>
      <c r="Q420" s="236"/>
      <c r="R420" s="236"/>
      <c r="S420" s="236"/>
      <c r="T420" s="237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T420" s="238" t="s">
        <v>136</v>
      </c>
      <c r="AU420" s="238" t="s">
        <v>83</v>
      </c>
      <c r="AV420" s="12" t="s">
        <v>85</v>
      </c>
      <c r="AW420" s="12" t="s">
        <v>32</v>
      </c>
      <c r="AX420" s="12" t="s">
        <v>75</v>
      </c>
      <c r="AY420" s="238" t="s">
        <v>129</v>
      </c>
    </row>
    <row r="421" s="13" customFormat="1">
      <c r="A421" s="13"/>
      <c r="B421" s="239"/>
      <c r="C421" s="240"/>
      <c r="D421" s="223" t="s">
        <v>136</v>
      </c>
      <c r="E421" s="241" t="s">
        <v>1</v>
      </c>
      <c r="F421" s="242" t="s">
        <v>138</v>
      </c>
      <c r="G421" s="240"/>
      <c r="H421" s="243">
        <v>4</v>
      </c>
      <c r="I421" s="244"/>
      <c r="J421" s="240"/>
      <c r="K421" s="240"/>
      <c r="L421" s="245"/>
      <c r="M421" s="246"/>
      <c r="N421" s="247"/>
      <c r="O421" s="247"/>
      <c r="P421" s="247"/>
      <c r="Q421" s="247"/>
      <c r="R421" s="247"/>
      <c r="S421" s="247"/>
      <c r="T421" s="24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9" t="s">
        <v>136</v>
      </c>
      <c r="AU421" s="249" t="s">
        <v>83</v>
      </c>
      <c r="AV421" s="13" t="s">
        <v>134</v>
      </c>
      <c r="AW421" s="13" t="s">
        <v>32</v>
      </c>
      <c r="AX421" s="13" t="s">
        <v>83</v>
      </c>
      <c r="AY421" s="249" t="s">
        <v>129</v>
      </c>
    </row>
    <row r="422" s="2" customFormat="1" ht="21.75" customHeight="1">
      <c r="A422" s="38"/>
      <c r="B422" s="39"/>
      <c r="C422" s="210" t="s">
        <v>329</v>
      </c>
      <c r="D422" s="210" t="s">
        <v>130</v>
      </c>
      <c r="E422" s="211" t="s">
        <v>533</v>
      </c>
      <c r="F422" s="212" t="s">
        <v>534</v>
      </c>
      <c r="G422" s="213" t="s">
        <v>141</v>
      </c>
      <c r="H422" s="214">
        <v>4.0599999999999996</v>
      </c>
      <c r="I422" s="215"/>
      <c r="J422" s="216">
        <f>ROUND(I422*H422,2)</f>
        <v>0</v>
      </c>
      <c r="K422" s="212" t="s">
        <v>1</v>
      </c>
      <c r="L422" s="44"/>
      <c r="M422" s="217" t="s">
        <v>1</v>
      </c>
      <c r="N422" s="218" t="s">
        <v>40</v>
      </c>
      <c r="O422" s="91"/>
      <c r="P422" s="219">
        <f>O422*H422</f>
        <v>0</v>
      </c>
      <c r="Q422" s="219">
        <v>0</v>
      </c>
      <c r="R422" s="219">
        <f>Q422*H422</f>
        <v>0</v>
      </c>
      <c r="S422" s="219">
        <v>0</v>
      </c>
      <c r="T422" s="220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1" t="s">
        <v>134</v>
      </c>
      <c r="AT422" s="221" t="s">
        <v>130</v>
      </c>
      <c r="AU422" s="221" t="s">
        <v>83</v>
      </c>
      <c r="AY422" s="17" t="s">
        <v>129</v>
      </c>
      <c r="BE422" s="222">
        <f>IF(N422="základní",J422,0)</f>
        <v>0</v>
      </c>
      <c r="BF422" s="222">
        <f>IF(N422="snížená",J422,0)</f>
        <v>0</v>
      </c>
      <c r="BG422" s="222">
        <f>IF(N422="zákl. přenesená",J422,0)</f>
        <v>0</v>
      </c>
      <c r="BH422" s="222">
        <f>IF(N422="sníž. přenesená",J422,0)</f>
        <v>0</v>
      </c>
      <c r="BI422" s="222">
        <f>IF(N422="nulová",J422,0)</f>
        <v>0</v>
      </c>
      <c r="BJ422" s="17" t="s">
        <v>83</v>
      </c>
      <c r="BK422" s="222">
        <f>ROUND(I422*H422,2)</f>
        <v>0</v>
      </c>
      <c r="BL422" s="17" t="s">
        <v>134</v>
      </c>
      <c r="BM422" s="221" t="s">
        <v>476</v>
      </c>
    </row>
    <row r="423" s="2" customFormat="1">
      <c r="A423" s="38"/>
      <c r="B423" s="39"/>
      <c r="C423" s="40"/>
      <c r="D423" s="223" t="s">
        <v>135</v>
      </c>
      <c r="E423" s="40"/>
      <c r="F423" s="224" t="s">
        <v>534</v>
      </c>
      <c r="G423" s="40"/>
      <c r="H423" s="40"/>
      <c r="I423" s="225"/>
      <c r="J423" s="40"/>
      <c r="K423" s="40"/>
      <c r="L423" s="44"/>
      <c r="M423" s="226"/>
      <c r="N423" s="227"/>
      <c r="O423" s="91"/>
      <c r="P423" s="91"/>
      <c r="Q423" s="91"/>
      <c r="R423" s="91"/>
      <c r="S423" s="91"/>
      <c r="T423" s="92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135</v>
      </c>
      <c r="AU423" s="17" t="s">
        <v>83</v>
      </c>
    </row>
    <row r="424" s="12" customFormat="1">
      <c r="A424" s="12"/>
      <c r="B424" s="228"/>
      <c r="C424" s="229"/>
      <c r="D424" s="223" t="s">
        <v>136</v>
      </c>
      <c r="E424" s="230" t="s">
        <v>1</v>
      </c>
      <c r="F424" s="231" t="s">
        <v>683</v>
      </c>
      <c r="G424" s="229"/>
      <c r="H424" s="232">
        <v>4.0599999999999996</v>
      </c>
      <c r="I424" s="233"/>
      <c r="J424" s="229"/>
      <c r="K424" s="229"/>
      <c r="L424" s="234"/>
      <c r="M424" s="235"/>
      <c r="N424" s="236"/>
      <c r="O424" s="236"/>
      <c r="P424" s="236"/>
      <c r="Q424" s="236"/>
      <c r="R424" s="236"/>
      <c r="S424" s="236"/>
      <c r="T424" s="237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T424" s="238" t="s">
        <v>136</v>
      </c>
      <c r="AU424" s="238" t="s">
        <v>83</v>
      </c>
      <c r="AV424" s="12" t="s">
        <v>85</v>
      </c>
      <c r="AW424" s="12" t="s">
        <v>32</v>
      </c>
      <c r="AX424" s="12" t="s">
        <v>75</v>
      </c>
      <c r="AY424" s="238" t="s">
        <v>129</v>
      </c>
    </row>
    <row r="425" s="13" customFormat="1">
      <c r="A425" s="13"/>
      <c r="B425" s="239"/>
      <c r="C425" s="240"/>
      <c r="D425" s="223" t="s">
        <v>136</v>
      </c>
      <c r="E425" s="241" t="s">
        <v>1</v>
      </c>
      <c r="F425" s="242" t="s">
        <v>138</v>
      </c>
      <c r="G425" s="240"/>
      <c r="H425" s="243">
        <v>4.0599999999999996</v>
      </c>
      <c r="I425" s="244"/>
      <c r="J425" s="240"/>
      <c r="K425" s="240"/>
      <c r="L425" s="245"/>
      <c r="M425" s="246"/>
      <c r="N425" s="247"/>
      <c r="O425" s="247"/>
      <c r="P425" s="247"/>
      <c r="Q425" s="247"/>
      <c r="R425" s="247"/>
      <c r="S425" s="247"/>
      <c r="T425" s="24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9" t="s">
        <v>136</v>
      </c>
      <c r="AU425" s="249" t="s">
        <v>83</v>
      </c>
      <c r="AV425" s="13" t="s">
        <v>134</v>
      </c>
      <c r="AW425" s="13" t="s">
        <v>32</v>
      </c>
      <c r="AX425" s="13" t="s">
        <v>83</v>
      </c>
      <c r="AY425" s="249" t="s">
        <v>129</v>
      </c>
    </row>
    <row r="426" s="2" customFormat="1" ht="16.5" customHeight="1">
      <c r="A426" s="38"/>
      <c r="B426" s="39"/>
      <c r="C426" s="210" t="s">
        <v>480</v>
      </c>
      <c r="D426" s="210" t="s">
        <v>130</v>
      </c>
      <c r="E426" s="211" t="s">
        <v>538</v>
      </c>
      <c r="F426" s="212" t="s">
        <v>539</v>
      </c>
      <c r="G426" s="213" t="s">
        <v>141</v>
      </c>
      <c r="H426" s="214">
        <v>4</v>
      </c>
      <c r="I426" s="215"/>
      <c r="J426" s="216">
        <f>ROUND(I426*H426,2)</f>
        <v>0</v>
      </c>
      <c r="K426" s="212" t="s">
        <v>1</v>
      </c>
      <c r="L426" s="44"/>
      <c r="M426" s="217" t="s">
        <v>1</v>
      </c>
      <c r="N426" s="218" t="s">
        <v>40</v>
      </c>
      <c r="O426" s="91"/>
      <c r="P426" s="219">
        <f>O426*H426</f>
        <v>0</v>
      </c>
      <c r="Q426" s="219">
        <v>0</v>
      </c>
      <c r="R426" s="219">
        <f>Q426*H426</f>
        <v>0</v>
      </c>
      <c r="S426" s="219">
        <v>0</v>
      </c>
      <c r="T426" s="220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1" t="s">
        <v>134</v>
      </c>
      <c r="AT426" s="221" t="s">
        <v>130</v>
      </c>
      <c r="AU426" s="221" t="s">
        <v>83</v>
      </c>
      <c r="AY426" s="17" t="s">
        <v>129</v>
      </c>
      <c r="BE426" s="222">
        <f>IF(N426="základní",J426,0)</f>
        <v>0</v>
      </c>
      <c r="BF426" s="222">
        <f>IF(N426="snížená",J426,0)</f>
        <v>0</v>
      </c>
      <c r="BG426" s="222">
        <f>IF(N426="zákl. přenesená",J426,0)</f>
        <v>0</v>
      </c>
      <c r="BH426" s="222">
        <f>IF(N426="sníž. přenesená",J426,0)</f>
        <v>0</v>
      </c>
      <c r="BI426" s="222">
        <f>IF(N426="nulová",J426,0)</f>
        <v>0</v>
      </c>
      <c r="BJ426" s="17" t="s">
        <v>83</v>
      </c>
      <c r="BK426" s="222">
        <f>ROUND(I426*H426,2)</f>
        <v>0</v>
      </c>
      <c r="BL426" s="17" t="s">
        <v>134</v>
      </c>
      <c r="BM426" s="221" t="s">
        <v>482</v>
      </c>
    </row>
    <row r="427" s="2" customFormat="1">
      <c r="A427" s="38"/>
      <c r="B427" s="39"/>
      <c r="C427" s="40"/>
      <c r="D427" s="223" t="s">
        <v>135</v>
      </c>
      <c r="E427" s="40"/>
      <c r="F427" s="224" t="s">
        <v>539</v>
      </c>
      <c r="G427" s="40"/>
      <c r="H427" s="40"/>
      <c r="I427" s="225"/>
      <c r="J427" s="40"/>
      <c r="K427" s="40"/>
      <c r="L427" s="44"/>
      <c r="M427" s="226"/>
      <c r="N427" s="227"/>
      <c r="O427" s="91"/>
      <c r="P427" s="91"/>
      <c r="Q427" s="91"/>
      <c r="R427" s="91"/>
      <c r="S427" s="91"/>
      <c r="T427" s="92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135</v>
      </c>
      <c r="AU427" s="17" t="s">
        <v>83</v>
      </c>
    </row>
    <row r="428" s="12" customFormat="1">
      <c r="A428" s="12"/>
      <c r="B428" s="228"/>
      <c r="C428" s="229"/>
      <c r="D428" s="223" t="s">
        <v>136</v>
      </c>
      <c r="E428" s="230" t="s">
        <v>1</v>
      </c>
      <c r="F428" s="231" t="s">
        <v>134</v>
      </c>
      <c r="G428" s="229"/>
      <c r="H428" s="232">
        <v>4</v>
      </c>
      <c r="I428" s="233"/>
      <c r="J428" s="229"/>
      <c r="K428" s="229"/>
      <c r="L428" s="234"/>
      <c r="M428" s="235"/>
      <c r="N428" s="236"/>
      <c r="O428" s="236"/>
      <c r="P428" s="236"/>
      <c r="Q428" s="236"/>
      <c r="R428" s="236"/>
      <c r="S428" s="236"/>
      <c r="T428" s="237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T428" s="238" t="s">
        <v>136</v>
      </c>
      <c r="AU428" s="238" t="s">
        <v>83</v>
      </c>
      <c r="AV428" s="12" t="s">
        <v>85</v>
      </c>
      <c r="AW428" s="12" t="s">
        <v>32</v>
      </c>
      <c r="AX428" s="12" t="s">
        <v>75</v>
      </c>
      <c r="AY428" s="238" t="s">
        <v>129</v>
      </c>
    </row>
    <row r="429" s="13" customFormat="1">
      <c r="A429" s="13"/>
      <c r="B429" s="239"/>
      <c r="C429" s="240"/>
      <c r="D429" s="223" t="s">
        <v>136</v>
      </c>
      <c r="E429" s="241" t="s">
        <v>1</v>
      </c>
      <c r="F429" s="242" t="s">
        <v>138</v>
      </c>
      <c r="G429" s="240"/>
      <c r="H429" s="243">
        <v>4</v>
      </c>
      <c r="I429" s="244"/>
      <c r="J429" s="240"/>
      <c r="K429" s="240"/>
      <c r="L429" s="245"/>
      <c r="M429" s="246"/>
      <c r="N429" s="247"/>
      <c r="O429" s="247"/>
      <c r="P429" s="247"/>
      <c r="Q429" s="247"/>
      <c r="R429" s="247"/>
      <c r="S429" s="247"/>
      <c r="T429" s="24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9" t="s">
        <v>136</v>
      </c>
      <c r="AU429" s="249" t="s">
        <v>83</v>
      </c>
      <c r="AV429" s="13" t="s">
        <v>134</v>
      </c>
      <c r="AW429" s="13" t="s">
        <v>32</v>
      </c>
      <c r="AX429" s="13" t="s">
        <v>83</v>
      </c>
      <c r="AY429" s="249" t="s">
        <v>129</v>
      </c>
    </row>
    <row r="430" s="2" customFormat="1" ht="16.5" customHeight="1">
      <c r="A430" s="38"/>
      <c r="B430" s="39"/>
      <c r="C430" s="210" t="s">
        <v>332</v>
      </c>
      <c r="D430" s="210" t="s">
        <v>130</v>
      </c>
      <c r="E430" s="211" t="s">
        <v>542</v>
      </c>
      <c r="F430" s="212" t="s">
        <v>543</v>
      </c>
      <c r="G430" s="213" t="s">
        <v>300</v>
      </c>
      <c r="H430" s="214">
        <v>4</v>
      </c>
      <c r="I430" s="215"/>
      <c r="J430" s="216">
        <f>ROUND(I430*H430,2)</f>
        <v>0</v>
      </c>
      <c r="K430" s="212" t="s">
        <v>1</v>
      </c>
      <c r="L430" s="44"/>
      <c r="M430" s="217" t="s">
        <v>1</v>
      </c>
      <c r="N430" s="218" t="s">
        <v>40</v>
      </c>
      <c r="O430" s="91"/>
      <c r="P430" s="219">
        <f>O430*H430</f>
        <v>0</v>
      </c>
      <c r="Q430" s="219">
        <v>0</v>
      </c>
      <c r="R430" s="219">
        <f>Q430*H430</f>
        <v>0</v>
      </c>
      <c r="S430" s="219">
        <v>0</v>
      </c>
      <c r="T430" s="220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21" t="s">
        <v>134</v>
      </c>
      <c r="AT430" s="221" t="s">
        <v>130</v>
      </c>
      <c r="AU430" s="221" t="s">
        <v>83</v>
      </c>
      <c r="AY430" s="17" t="s">
        <v>129</v>
      </c>
      <c r="BE430" s="222">
        <f>IF(N430="základní",J430,0)</f>
        <v>0</v>
      </c>
      <c r="BF430" s="222">
        <f>IF(N430="snížená",J430,0)</f>
        <v>0</v>
      </c>
      <c r="BG430" s="222">
        <f>IF(N430="zákl. přenesená",J430,0)</f>
        <v>0</v>
      </c>
      <c r="BH430" s="222">
        <f>IF(N430="sníž. přenesená",J430,0)</f>
        <v>0</v>
      </c>
      <c r="BI430" s="222">
        <f>IF(N430="nulová",J430,0)</f>
        <v>0</v>
      </c>
      <c r="BJ430" s="17" t="s">
        <v>83</v>
      </c>
      <c r="BK430" s="222">
        <f>ROUND(I430*H430,2)</f>
        <v>0</v>
      </c>
      <c r="BL430" s="17" t="s">
        <v>134</v>
      </c>
      <c r="BM430" s="221" t="s">
        <v>487</v>
      </c>
    </row>
    <row r="431" s="2" customFormat="1">
      <c r="A431" s="38"/>
      <c r="B431" s="39"/>
      <c r="C431" s="40"/>
      <c r="D431" s="223" t="s">
        <v>135</v>
      </c>
      <c r="E431" s="40"/>
      <c r="F431" s="224" t="s">
        <v>543</v>
      </c>
      <c r="G431" s="40"/>
      <c r="H431" s="40"/>
      <c r="I431" s="225"/>
      <c r="J431" s="40"/>
      <c r="K431" s="40"/>
      <c r="L431" s="44"/>
      <c r="M431" s="226"/>
      <c r="N431" s="227"/>
      <c r="O431" s="91"/>
      <c r="P431" s="91"/>
      <c r="Q431" s="91"/>
      <c r="R431" s="91"/>
      <c r="S431" s="91"/>
      <c r="T431" s="92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135</v>
      </c>
      <c r="AU431" s="17" t="s">
        <v>83</v>
      </c>
    </row>
    <row r="432" s="12" customFormat="1">
      <c r="A432" s="12"/>
      <c r="B432" s="228"/>
      <c r="C432" s="229"/>
      <c r="D432" s="223" t="s">
        <v>136</v>
      </c>
      <c r="E432" s="230" t="s">
        <v>1</v>
      </c>
      <c r="F432" s="231" t="s">
        <v>684</v>
      </c>
      <c r="G432" s="229"/>
      <c r="H432" s="232">
        <v>4</v>
      </c>
      <c r="I432" s="233"/>
      <c r="J432" s="229"/>
      <c r="K432" s="229"/>
      <c r="L432" s="234"/>
      <c r="M432" s="235"/>
      <c r="N432" s="236"/>
      <c r="O432" s="236"/>
      <c r="P432" s="236"/>
      <c r="Q432" s="236"/>
      <c r="R432" s="236"/>
      <c r="S432" s="236"/>
      <c r="T432" s="237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T432" s="238" t="s">
        <v>136</v>
      </c>
      <c r="AU432" s="238" t="s">
        <v>83</v>
      </c>
      <c r="AV432" s="12" t="s">
        <v>85</v>
      </c>
      <c r="AW432" s="12" t="s">
        <v>32</v>
      </c>
      <c r="AX432" s="12" t="s">
        <v>75</v>
      </c>
      <c r="AY432" s="238" t="s">
        <v>129</v>
      </c>
    </row>
    <row r="433" s="13" customFormat="1">
      <c r="A433" s="13"/>
      <c r="B433" s="239"/>
      <c r="C433" s="240"/>
      <c r="D433" s="223" t="s">
        <v>136</v>
      </c>
      <c r="E433" s="241" t="s">
        <v>1</v>
      </c>
      <c r="F433" s="242" t="s">
        <v>138</v>
      </c>
      <c r="G433" s="240"/>
      <c r="H433" s="243">
        <v>4</v>
      </c>
      <c r="I433" s="244"/>
      <c r="J433" s="240"/>
      <c r="K433" s="240"/>
      <c r="L433" s="245"/>
      <c r="M433" s="246"/>
      <c r="N433" s="247"/>
      <c r="O433" s="247"/>
      <c r="P433" s="247"/>
      <c r="Q433" s="247"/>
      <c r="R433" s="247"/>
      <c r="S433" s="247"/>
      <c r="T433" s="248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9" t="s">
        <v>136</v>
      </c>
      <c r="AU433" s="249" t="s">
        <v>83</v>
      </c>
      <c r="AV433" s="13" t="s">
        <v>134</v>
      </c>
      <c r="AW433" s="13" t="s">
        <v>32</v>
      </c>
      <c r="AX433" s="13" t="s">
        <v>83</v>
      </c>
      <c r="AY433" s="249" t="s">
        <v>129</v>
      </c>
    </row>
    <row r="434" s="2" customFormat="1" ht="16.5" customHeight="1">
      <c r="A434" s="38"/>
      <c r="B434" s="39"/>
      <c r="C434" s="210" t="s">
        <v>492</v>
      </c>
      <c r="D434" s="210" t="s">
        <v>130</v>
      </c>
      <c r="E434" s="211" t="s">
        <v>547</v>
      </c>
      <c r="F434" s="212" t="s">
        <v>548</v>
      </c>
      <c r="G434" s="213" t="s">
        <v>300</v>
      </c>
      <c r="H434" s="214">
        <v>2</v>
      </c>
      <c r="I434" s="215"/>
      <c r="J434" s="216">
        <f>ROUND(I434*H434,2)</f>
        <v>0</v>
      </c>
      <c r="K434" s="212" t="s">
        <v>1</v>
      </c>
      <c r="L434" s="44"/>
      <c r="M434" s="217" t="s">
        <v>1</v>
      </c>
      <c r="N434" s="218" t="s">
        <v>40</v>
      </c>
      <c r="O434" s="91"/>
      <c r="P434" s="219">
        <f>O434*H434</f>
        <v>0</v>
      </c>
      <c r="Q434" s="219">
        <v>0</v>
      </c>
      <c r="R434" s="219">
        <f>Q434*H434</f>
        <v>0</v>
      </c>
      <c r="S434" s="219">
        <v>0</v>
      </c>
      <c r="T434" s="220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1" t="s">
        <v>134</v>
      </c>
      <c r="AT434" s="221" t="s">
        <v>130</v>
      </c>
      <c r="AU434" s="221" t="s">
        <v>83</v>
      </c>
      <c r="AY434" s="17" t="s">
        <v>129</v>
      </c>
      <c r="BE434" s="222">
        <f>IF(N434="základní",J434,0)</f>
        <v>0</v>
      </c>
      <c r="BF434" s="222">
        <f>IF(N434="snížená",J434,0)</f>
        <v>0</v>
      </c>
      <c r="BG434" s="222">
        <f>IF(N434="zákl. přenesená",J434,0)</f>
        <v>0</v>
      </c>
      <c r="BH434" s="222">
        <f>IF(N434="sníž. přenesená",J434,0)</f>
        <v>0</v>
      </c>
      <c r="BI434" s="222">
        <f>IF(N434="nulová",J434,0)</f>
        <v>0</v>
      </c>
      <c r="BJ434" s="17" t="s">
        <v>83</v>
      </c>
      <c r="BK434" s="222">
        <f>ROUND(I434*H434,2)</f>
        <v>0</v>
      </c>
      <c r="BL434" s="17" t="s">
        <v>134</v>
      </c>
      <c r="BM434" s="221" t="s">
        <v>495</v>
      </c>
    </row>
    <row r="435" s="2" customFormat="1">
      <c r="A435" s="38"/>
      <c r="B435" s="39"/>
      <c r="C435" s="40"/>
      <c r="D435" s="223" t="s">
        <v>135</v>
      </c>
      <c r="E435" s="40"/>
      <c r="F435" s="224" t="s">
        <v>548</v>
      </c>
      <c r="G435" s="40"/>
      <c r="H435" s="40"/>
      <c r="I435" s="225"/>
      <c r="J435" s="40"/>
      <c r="K435" s="40"/>
      <c r="L435" s="44"/>
      <c r="M435" s="226"/>
      <c r="N435" s="227"/>
      <c r="O435" s="91"/>
      <c r="P435" s="91"/>
      <c r="Q435" s="91"/>
      <c r="R435" s="91"/>
      <c r="S435" s="91"/>
      <c r="T435" s="92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135</v>
      </c>
      <c r="AU435" s="17" t="s">
        <v>83</v>
      </c>
    </row>
    <row r="436" s="12" customFormat="1">
      <c r="A436" s="12"/>
      <c r="B436" s="228"/>
      <c r="C436" s="229"/>
      <c r="D436" s="223" t="s">
        <v>136</v>
      </c>
      <c r="E436" s="230" t="s">
        <v>1</v>
      </c>
      <c r="F436" s="231" t="s">
        <v>685</v>
      </c>
      <c r="G436" s="229"/>
      <c r="H436" s="232">
        <v>2</v>
      </c>
      <c r="I436" s="233"/>
      <c r="J436" s="229"/>
      <c r="K436" s="229"/>
      <c r="L436" s="234"/>
      <c r="M436" s="235"/>
      <c r="N436" s="236"/>
      <c r="O436" s="236"/>
      <c r="P436" s="236"/>
      <c r="Q436" s="236"/>
      <c r="R436" s="236"/>
      <c r="S436" s="236"/>
      <c r="T436" s="237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T436" s="238" t="s">
        <v>136</v>
      </c>
      <c r="AU436" s="238" t="s">
        <v>83</v>
      </c>
      <c r="AV436" s="12" t="s">
        <v>85</v>
      </c>
      <c r="AW436" s="12" t="s">
        <v>32</v>
      </c>
      <c r="AX436" s="12" t="s">
        <v>75</v>
      </c>
      <c r="AY436" s="238" t="s">
        <v>129</v>
      </c>
    </row>
    <row r="437" s="13" customFormat="1">
      <c r="A437" s="13"/>
      <c r="B437" s="239"/>
      <c r="C437" s="240"/>
      <c r="D437" s="223" t="s">
        <v>136</v>
      </c>
      <c r="E437" s="241" t="s">
        <v>1</v>
      </c>
      <c r="F437" s="242" t="s">
        <v>138</v>
      </c>
      <c r="G437" s="240"/>
      <c r="H437" s="243">
        <v>2</v>
      </c>
      <c r="I437" s="244"/>
      <c r="J437" s="240"/>
      <c r="K437" s="240"/>
      <c r="L437" s="245"/>
      <c r="M437" s="246"/>
      <c r="N437" s="247"/>
      <c r="O437" s="247"/>
      <c r="P437" s="247"/>
      <c r="Q437" s="247"/>
      <c r="R437" s="247"/>
      <c r="S437" s="247"/>
      <c r="T437" s="24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9" t="s">
        <v>136</v>
      </c>
      <c r="AU437" s="249" t="s">
        <v>83</v>
      </c>
      <c r="AV437" s="13" t="s">
        <v>134</v>
      </c>
      <c r="AW437" s="13" t="s">
        <v>32</v>
      </c>
      <c r="AX437" s="13" t="s">
        <v>83</v>
      </c>
      <c r="AY437" s="249" t="s">
        <v>129</v>
      </c>
    </row>
    <row r="438" s="2" customFormat="1" ht="16.5" customHeight="1">
      <c r="A438" s="38"/>
      <c r="B438" s="39"/>
      <c r="C438" s="210" t="s">
        <v>335</v>
      </c>
      <c r="D438" s="210" t="s">
        <v>130</v>
      </c>
      <c r="E438" s="211" t="s">
        <v>550</v>
      </c>
      <c r="F438" s="212" t="s">
        <v>551</v>
      </c>
      <c r="G438" s="213" t="s">
        <v>300</v>
      </c>
      <c r="H438" s="214">
        <v>2</v>
      </c>
      <c r="I438" s="215"/>
      <c r="J438" s="216">
        <f>ROUND(I438*H438,2)</f>
        <v>0</v>
      </c>
      <c r="K438" s="212" t="s">
        <v>1</v>
      </c>
      <c r="L438" s="44"/>
      <c r="M438" s="217" t="s">
        <v>1</v>
      </c>
      <c r="N438" s="218" t="s">
        <v>40</v>
      </c>
      <c r="O438" s="91"/>
      <c r="P438" s="219">
        <f>O438*H438</f>
        <v>0</v>
      </c>
      <c r="Q438" s="219">
        <v>0</v>
      </c>
      <c r="R438" s="219">
        <f>Q438*H438</f>
        <v>0</v>
      </c>
      <c r="S438" s="219">
        <v>0</v>
      </c>
      <c r="T438" s="220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1" t="s">
        <v>134</v>
      </c>
      <c r="AT438" s="221" t="s">
        <v>130</v>
      </c>
      <c r="AU438" s="221" t="s">
        <v>83</v>
      </c>
      <c r="AY438" s="17" t="s">
        <v>129</v>
      </c>
      <c r="BE438" s="222">
        <f>IF(N438="základní",J438,0)</f>
        <v>0</v>
      </c>
      <c r="BF438" s="222">
        <f>IF(N438="snížená",J438,0)</f>
        <v>0</v>
      </c>
      <c r="BG438" s="222">
        <f>IF(N438="zákl. přenesená",J438,0)</f>
        <v>0</v>
      </c>
      <c r="BH438" s="222">
        <f>IF(N438="sníž. přenesená",J438,0)</f>
        <v>0</v>
      </c>
      <c r="BI438" s="222">
        <f>IF(N438="nulová",J438,0)</f>
        <v>0</v>
      </c>
      <c r="BJ438" s="17" t="s">
        <v>83</v>
      </c>
      <c r="BK438" s="222">
        <f>ROUND(I438*H438,2)</f>
        <v>0</v>
      </c>
      <c r="BL438" s="17" t="s">
        <v>134</v>
      </c>
      <c r="BM438" s="221" t="s">
        <v>500</v>
      </c>
    </row>
    <row r="439" s="2" customFormat="1">
      <c r="A439" s="38"/>
      <c r="B439" s="39"/>
      <c r="C439" s="40"/>
      <c r="D439" s="223" t="s">
        <v>135</v>
      </c>
      <c r="E439" s="40"/>
      <c r="F439" s="224" t="s">
        <v>551</v>
      </c>
      <c r="G439" s="40"/>
      <c r="H439" s="40"/>
      <c r="I439" s="225"/>
      <c r="J439" s="40"/>
      <c r="K439" s="40"/>
      <c r="L439" s="44"/>
      <c r="M439" s="226"/>
      <c r="N439" s="227"/>
      <c r="O439" s="91"/>
      <c r="P439" s="91"/>
      <c r="Q439" s="91"/>
      <c r="R439" s="91"/>
      <c r="S439" s="91"/>
      <c r="T439" s="92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135</v>
      </c>
      <c r="AU439" s="17" t="s">
        <v>83</v>
      </c>
    </row>
    <row r="440" s="12" customFormat="1">
      <c r="A440" s="12"/>
      <c r="B440" s="228"/>
      <c r="C440" s="229"/>
      <c r="D440" s="223" t="s">
        <v>136</v>
      </c>
      <c r="E440" s="230" t="s">
        <v>1</v>
      </c>
      <c r="F440" s="231" t="s">
        <v>685</v>
      </c>
      <c r="G440" s="229"/>
      <c r="H440" s="232">
        <v>2</v>
      </c>
      <c r="I440" s="233"/>
      <c r="J440" s="229"/>
      <c r="K440" s="229"/>
      <c r="L440" s="234"/>
      <c r="M440" s="235"/>
      <c r="N440" s="236"/>
      <c r="O440" s="236"/>
      <c r="P440" s="236"/>
      <c r="Q440" s="236"/>
      <c r="R440" s="236"/>
      <c r="S440" s="236"/>
      <c r="T440" s="237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T440" s="238" t="s">
        <v>136</v>
      </c>
      <c r="AU440" s="238" t="s">
        <v>83</v>
      </c>
      <c r="AV440" s="12" t="s">
        <v>85</v>
      </c>
      <c r="AW440" s="12" t="s">
        <v>32</v>
      </c>
      <c r="AX440" s="12" t="s">
        <v>75</v>
      </c>
      <c r="AY440" s="238" t="s">
        <v>129</v>
      </c>
    </row>
    <row r="441" s="13" customFormat="1">
      <c r="A441" s="13"/>
      <c r="B441" s="239"/>
      <c r="C441" s="240"/>
      <c r="D441" s="223" t="s">
        <v>136</v>
      </c>
      <c r="E441" s="241" t="s">
        <v>1</v>
      </c>
      <c r="F441" s="242" t="s">
        <v>138</v>
      </c>
      <c r="G441" s="240"/>
      <c r="H441" s="243">
        <v>2</v>
      </c>
      <c r="I441" s="244"/>
      <c r="J441" s="240"/>
      <c r="K441" s="240"/>
      <c r="L441" s="245"/>
      <c r="M441" s="246"/>
      <c r="N441" s="247"/>
      <c r="O441" s="247"/>
      <c r="P441" s="247"/>
      <c r="Q441" s="247"/>
      <c r="R441" s="247"/>
      <c r="S441" s="247"/>
      <c r="T441" s="248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9" t="s">
        <v>136</v>
      </c>
      <c r="AU441" s="249" t="s">
        <v>83</v>
      </c>
      <c r="AV441" s="13" t="s">
        <v>134</v>
      </c>
      <c r="AW441" s="13" t="s">
        <v>32</v>
      </c>
      <c r="AX441" s="13" t="s">
        <v>83</v>
      </c>
      <c r="AY441" s="249" t="s">
        <v>129</v>
      </c>
    </row>
    <row r="442" s="2" customFormat="1" ht="16.5" customHeight="1">
      <c r="A442" s="38"/>
      <c r="B442" s="39"/>
      <c r="C442" s="210" t="s">
        <v>502</v>
      </c>
      <c r="D442" s="210" t="s">
        <v>130</v>
      </c>
      <c r="E442" s="211" t="s">
        <v>554</v>
      </c>
      <c r="F442" s="212" t="s">
        <v>555</v>
      </c>
      <c r="G442" s="213" t="s">
        <v>300</v>
      </c>
      <c r="H442" s="214">
        <v>2</v>
      </c>
      <c r="I442" s="215"/>
      <c r="J442" s="216">
        <f>ROUND(I442*H442,2)</f>
        <v>0</v>
      </c>
      <c r="K442" s="212" t="s">
        <v>1</v>
      </c>
      <c r="L442" s="44"/>
      <c r="M442" s="217" t="s">
        <v>1</v>
      </c>
      <c r="N442" s="218" t="s">
        <v>40</v>
      </c>
      <c r="O442" s="91"/>
      <c r="P442" s="219">
        <f>O442*H442</f>
        <v>0</v>
      </c>
      <c r="Q442" s="219">
        <v>0</v>
      </c>
      <c r="R442" s="219">
        <f>Q442*H442</f>
        <v>0</v>
      </c>
      <c r="S442" s="219">
        <v>0</v>
      </c>
      <c r="T442" s="220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1" t="s">
        <v>134</v>
      </c>
      <c r="AT442" s="221" t="s">
        <v>130</v>
      </c>
      <c r="AU442" s="221" t="s">
        <v>83</v>
      </c>
      <c r="AY442" s="17" t="s">
        <v>129</v>
      </c>
      <c r="BE442" s="222">
        <f>IF(N442="základní",J442,0)</f>
        <v>0</v>
      </c>
      <c r="BF442" s="222">
        <f>IF(N442="snížená",J442,0)</f>
        <v>0</v>
      </c>
      <c r="BG442" s="222">
        <f>IF(N442="zákl. přenesená",J442,0)</f>
        <v>0</v>
      </c>
      <c r="BH442" s="222">
        <f>IF(N442="sníž. přenesená",J442,0)</f>
        <v>0</v>
      </c>
      <c r="BI442" s="222">
        <f>IF(N442="nulová",J442,0)</f>
        <v>0</v>
      </c>
      <c r="BJ442" s="17" t="s">
        <v>83</v>
      </c>
      <c r="BK442" s="222">
        <f>ROUND(I442*H442,2)</f>
        <v>0</v>
      </c>
      <c r="BL442" s="17" t="s">
        <v>134</v>
      </c>
      <c r="BM442" s="221" t="s">
        <v>505</v>
      </c>
    </row>
    <row r="443" s="2" customFormat="1">
      <c r="A443" s="38"/>
      <c r="B443" s="39"/>
      <c r="C443" s="40"/>
      <c r="D443" s="223" t="s">
        <v>135</v>
      </c>
      <c r="E443" s="40"/>
      <c r="F443" s="224" t="s">
        <v>555</v>
      </c>
      <c r="G443" s="40"/>
      <c r="H443" s="40"/>
      <c r="I443" s="225"/>
      <c r="J443" s="40"/>
      <c r="K443" s="40"/>
      <c r="L443" s="44"/>
      <c r="M443" s="226"/>
      <c r="N443" s="227"/>
      <c r="O443" s="91"/>
      <c r="P443" s="91"/>
      <c r="Q443" s="91"/>
      <c r="R443" s="91"/>
      <c r="S443" s="91"/>
      <c r="T443" s="92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135</v>
      </c>
      <c r="AU443" s="17" t="s">
        <v>83</v>
      </c>
    </row>
    <row r="444" s="12" customFormat="1">
      <c r="A444" s="12"/>
      <c r="B444" s="228"/>
      <c r="C444" s="229"/>
      <c r="D444" s="223" t="s">
        <v>136</v>
      </c>
      <c r="E444" s="230" t="s">
        <v>1</v>
      </c>
      <c r="F444" s="231" t="s">
        <v>685</v>
      </c>
      <c r="G444" s="229"/>
      <c r="H444" s="232">
        <v>2</v>
      </c>
      <c r="I444" s="233"/>
      <c r="J444" s="229"/>
      <c r="K444" s="229"/>
      <c r="L444" s="234"/>
      <c r="M444" s="235"/>
      <c r="N444" s="236"/>
      <c r="O444" s="236"/>
      <c r="P444" s="236"/>
      <c r="Q444" s="236"/>
      <c r="R444" s="236"/>
      <c r="S444" s="236"/>
      <c r="T444" s="237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T444" s="238" t="s">
        <v>136</v>
      </c>
      <c r="AU444" s="238" t="s">
        <v>83</v>
      </c>
      <c r="AV444" s="12" t="s">
        <v>85</v>
      </c>
      <c r="AW444" s="12" t="s">
        <v>32</v>
      </c>
      <c r="AX444" s="12" t="s">
        <v>75</v>
      </c>
      <c r="AY444" s="238" t="s">
        <v>129</v>
      </c>
    </row>
    <row r="445" s="13" customFormat="1">
      <c r="A445" s="13"/>
      <c r="B445" s="239"/>
      <c r="C445" s="240"/>
      <c r="D445" s="223" t="s">
        <v>136</v>
      </c>
      <c r="E445" s="241" t="s">
        <v>1</v>
      </c>
      <c r="F445" s="242" t="s">
        <v>138</v>
      </c>
      <c r="G445" s="240"/>
      <c r="H445" s="243">
        <v>2</v>
      </c>
      <c r="I445" s="244"/>
      <c r="J445" s="240"/>
      <c r="K445" s="240"/>
      <c r="L445" s="245"/>
      <c r="M445" s="271"/>
      <c r="N445" s="272"/>
      <c r="O445" s="272"/>
      <c r="P445" s="272"/>
      <c r="Q445" s="272"/>
      <c r="R445" s="272"/>
      <c r="S445" s="272"/>
      <c r="T445" s="27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9" t="s">
        <v>136</v>
      </c>
      <c r="AU445" s="249" t="s">
        <v>83</v>
      </c>
      <c r="AV445" s="13" t="s">
        <v>134</v>
      </c>
      <c r="AW445" s="13" t="s">
        <v>32</v>
      </c>
      <c r="AX445" s="13" t="s">
        <v>83</v>
      </c>
      <c r="AY445" s="249" t="s">
        <v>129</v>
      </c>
    </row>
    <row r="446" s="2" customFormat="1" ht="6.96" customHeight="1">
      <c r="A446" s="38"/>
      <c r="B446" s="66"/>
      <c r="C446" s="67"/>
      <c r="D446" s="67"/>
      <c r="E446" s="67"/>
      <c r="F446" s="67"/>
      <c r="G446" s="67"/>
      <c r="H446" s="67"/>
      <c r="I446" s="67"/>
      <c r="J446" s="67"/>
      <c r="K446" s="67"/>
      <c r="L446" s="44"/>
      <c r="M446" s="38"/>
      <c r="O446" s="38"/>
      <c r="P446" s="38"/>
      <c r="Q446" s="38"/>
      <c r="R446" s="38"/>
      <c r="S446" s="38"/>
      <c r="T446" s="38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</row>
  </sheetData>
  <sheetProtection sheet="1" autoFilter="0" formatColumns="0" formatRows="0" objects="1" scenarios="1" spinCount="100000" saltValue="U4gENRnY21tFgQdc9uFaYH53UMFnO1AwWgoJKlGAZw0rtnjIXoJiAd9He0DrLR4j0VceOHo7gRzrlckPudLqLg==" hashValue="S8dqg9OSRGWLvqC61YToGb7w3gZ5JQrrAv6ZSblCXKR+X5exmGtDO4kojQ4aLF8SbL9ZjntHzFnqoaGrD7RcCA==" algorithmName="SHA-512" password="CC35"/>
  <autoFilter ref="C121:K44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Chodská Lhota - III/1921a III/1923, dešťová kanaliace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686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31</v>
      </c>
      <c r="G12" s="38"/>
      <c r="H12" s="38"/>
      <c r="I12" s="140" t="s">
        <v>22</v>
      </c>
      <c r="J12" s="144" t="str">
        <f>'Rekapitulace stavby'!AN8</f>
        <v>17. 9. 2022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Obec Chodská Lhota, Chodská Lhota 83, 345 06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ROUND((SUM(BE123:BE729)),  2)</f>
        <v>0</v>
      </c>
      <c r="G33" s="38"/>
      <c r="H33" s="38"/>
      <c r="I33" s="155">
        <v>0.20999999999999999</v>
      </c>
      <c r="J33" s="154">
        <f>ROUND(((SUM(BE123:BE729))*I33),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ROUND((SUM(BF123:BF729)),  2)</f>
        <v>0</v>
      </c>
      <c r="G34" s="38"/>
      <c r="H34" s="38"/>
      <c r="I34" s="155">
        <v>0.14999999999999999</v>
      </c>
      <c r="J34" s="154">
        <f>ROUND(((SUM(BF123:BF729))*I34),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ROUND((SUM(BG123:BG729)),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ROUND((SUM(BH123:BH729)),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ROUND((SUM(BI123:BI729)),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Chodská Lhota - III/1921a III/1923, dešťová kanaliace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SO301/4 - kanal. stoky E1, E2, F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17. 9. 2022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Obec Chodská Lhota, Chodská Lhota 83, 345 06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110</v>
      </c>
      <c r="E98" s="182"/>
      <c r="F98" s="182"/>
      <c r="G98" s="182"/>
      <c r="H98" s="182"/>
      <c r="I98" s="182"/>
      <c r="J98" s="183">
        <f>J308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111</v>
      </c>
      <c r="E99" s="182"/>
      <c r="F99" s="182"/>
      <c r="G99" s="182"/>
      <c r="H99" s="182"/>
      <c r="I99" s="182"/>
      <c r="J99" s="183">
        <f>J345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687</v>
      </c>
      <c r="E100" s="182"/>
      <c r="F100" s="182"/>
      <c r="G100" s="182"/>
      <c r="H100" s="182"/>
      <c r="I100" s="182"/>
      <c r="J100" s="183">
        <f>J587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688</v>
      </c>
      <c r="E101" s="182"/>
      <c r="F101" s="182"/>
      <c r="G101" s="182"/>
      <c r="H101" s="182"/>
      <c r="I101" s="182"/>
      <c r="J101" s="183">
        <f>J642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9"/>
      <c r="C102" s="180"/>
      <c r="D102" s="181" t="s">
        <v>113</v>
      </c>
      <c r="E102" s="182"/>
      <c r="F102" s="182"/>
      <c r="G102" s="182"/>
      <c r="H102" s="182"/>
      <c r="I102" s="182"/>
      <c r="J102" s="183">
        <f>J691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9"/>
      <c r="C103" s="180"/>
      <c r="D103" s="181" t="s">
        <v>114</v>
      </c>
      <c r="E103" s="182"/>
      <c r="F103" s="182"/>
      <c r="G103" s="182"/>
      <c r="H103" s="182"/>
      <c r="I103" s="182"/>
      <c r="J103" s="183">
        <f>J700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115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Chodská Lhota - III/1921a III/1923, dešťová kanaliace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102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SO301/4 - kanal. stoky E1, E2, F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17. 9. 2022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Obec Chodská Lhota, Chodská Lhota 83, 345 06</v>
      </c>
      <c r="G119" s="40"/>
      <c r="H119" s="40"/>
      <c r="I119" s="32" t="s">
        <v>30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32" t="s">
        <v>33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0" customFormat="1" ht="29.28" customHeight="1">
      <c r="A122" s="185"/>
      <c r="B122" s="186"/>
      <c r="C122" s="187" t="s">
        <v>116</v>
      </c>
      <c r="D122" s="188" t="s">
        <v>60</v>
      </c>
      <c r="E122" s="188" t="s">
        <v>56</v>
      </c>
      <c r="F122" s="188" t="s">
        <v>57</v>
      </c>
      <c r="G122" s="188" t="s">
        <v>117</v>
      </c>
      <c r="H122" s="188" t="s">
        <v>118</v>
      </c>
      <c r="I122" s="188" t="s">
        <v>119</v>
      </c>
      <c r="J122" s="188" t="s">
        <v>106</v>
      </c>
      <c r="K122" s="189" t="s">
        <v>120</v>
      </c>
      <c r="L122" s="190"/>
      <c r="M122" s="100" t="s">
        <v>1</v>
      </c>
      <c r="N122" s="101" t="s">
        <v>39</v>
      </c>
      <c r="O122" s="101" t="s">
        <v>121</v>
      </c>
      <c r="P122" s="101" t="s">
        <v>122</v>
      </c>
      <c r="Q122" s="101" t="s">
        <v>123</v>
      </c>
      <c r="R122" s="101" t="s">
        <v>124</v>
      </c>
      <c r="S122" s="101" t="s">
        <v>125</v>
      </c>
      <c r="T122" s="102" t="s">
        <v>126</v>
      </c>
      <c r="U122" s="185"/>
      <c r="V122" s="185"/>
      <c r="W122" s="185"/>
      <c r="X122" s="185"/>
      <c r="Y122" s="185"/>
      <c r="Z122" s="185"/>
      <c r="AA122" s="185"/>
      <c r="AB122" s="185"/>
      <c r="AC122" s="185"/>
      <c r="AD122" s="185"/>
      <c r="AE122" s="185"/>
    </row>
    <row r="123" s="2" customFormat="1" ht="22.8" customHeight="1">
      <c r="A123" s="38"/>
      <c r="B123" s="39"/>
      <c r="C123" s="107" t="s">
        <v>127</v>
      </c>
      <c r="D123" s="40"/>
      <c r="E123" s="40"/>
      <c r="F123" s="40"/>
      <c r="G123" s="40"/>
      <c r="H123" s="40"/>
      <c r="I123" s="40"/>
      <c r="J123" s="191">
        <f>BK123</f>
        <v>0</v>
      </c>
      <c r="K123" s="40"/>
      <c r="L123" s="44"/>
      <c r="M123" s="103"/>
      <c r="N123" s="192"/>
      <c r="O123" s="104"/>
      <c r="P123" s="193">
        <f>P124+P308+P345+P587+P642+P691+P700</f>
        <v>0</v>
      </c>
      <c r="Q123" s="104"/>
      <c r="R123" s="193">
        <f>R124+R308+R345+R587+R642+R691+R700</f>
        <v>0</v>
      </c>
      <c r="S123" s="104"/>
      <c r="T123" s="194">
        <f>T124+T308+T345+T587+T642+T691+T700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74</v>
      </c>
      <c r="AU123" s="17" t="s">
        <v>108</v>
      </c>
      <c r="BK123" s="195">
        <f>BK124+BK308+BK345+BK587+BK642+BK691+BK700</f>
        <v>0</v>
      </c>
    </row>
    <row r="124" s="11" customFormat="1" ht="25.92" customHeight="1">
      <c r="A124" s="11"/>
      <c r="B124" s="196"/>
      <c r="C124" s="197"/>
      <c r="D124" s="198" t="s">
        <v>74</v>
      </c>
      <c r="E124" s="199" t="s">
        <v>83</v>
      </c>
      <c r="F124" s="199" t="s">
        <v>128</v>
      </c>
      <c r="G124" s="197"/>
      <c r="H124" s="197"/>
      <c r="I124" s="200"/>
      <c r="J124" s="201">
        <f>BK124</f>
        <v>0</v>
      </c>
      <c r="K124" s="197"/>
      <c r="L124" s="202"/>
      <c r="M124" s="203"/>
      <c r="N124" s="204"/>
      <c r="O124" s="204"/>
      <c r="P124" s="205">
        <f>SUM(P125:P307)</f>
        <v>0</v>
      </c>
      <c r="Q124" s="204"/>
      <c r="R124" s="205">
        <f>SUM(R125:R307)</f>
        <v>0</v>
      </c>
      <c r="S124" s="204"/>
      <c r="T124" s="206">
        <f>SUM(T125:T307)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7" t="s">
        <v>83</v>
      </c>
      <c r="AT124" s="208" t="s">
        <v>74</v>
      </c>
      <c r="AU124" s="208" t="s">
        <v>75</v>
      </c>
      <c r="AY124" s="207" t="s">
        <v>129</v>
      </c>
      <c r="BK124" s="209">
        <f>SUM(BK125:BK307)</f>
        <v>0</v>
      </c>
    </row>
    <row r="125" s="2" customFormat="1" ht="16.5" customHeight="1">
      <c r="A125" s="38"/>
      <c r="B125" s="39"/>
      <c r="C125" s="210" t="s">
        <v>83</v>
      </c>
      <c r="D125" s="210" t="s">
        <v>130</v>
      </c>
      <c r="E125" s="211" t="s">
        <v>131</v>
      </c>
      <c r="F125" s="212" t="s">
        <v>132</v>
      </c>
      <c r="G125" s="213" t="s">
        <v>133</v>
      </c>
      <c r="H125" s="214">
        <v>56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40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134</v>
      </c>
      <c r="AT125" s="221" t="s">
        <v>130</v>
      </c>
      <c r="AU125" s="221" t="s">
        <v>83</v>
      </c>
      <c r="AY125" s="17" t="s">
        <v>129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83</v>
      </c>
      <c r="BK125" s="222">
        <f>ROUND(I125*H125,2)</f>
        <v>0</v>
      </c>
      <c r="BL125" s="17" t="s">
        <v>134</v>
      </c>
      <c r="BM125" s="221" t="s">
        <v>85</v>
      </c>
    </row>
    <row r="126" s="2" customFormat="1">
      <c r="A126" s="38"/>
      <c r="B126" s="39"/>
      <c r="C126" s="40"/>
      <c r="D126" s="223" t="s">
        <v>135</v>
      </c>
      <c r="E126" s="40"/>
      <c r="F126" s="224" t="s">
        <v>132</v>
      </c>
      <c r="G126" s="40"/>
      <c r="H126" s="40"/>
      <c r="I126" s="225"/>
      <c r="J126" s="40"/>
      <c r="K126" s="40"/>
      <c r="L126" s="44"/>
      <c r="M126" s="226"/>
      <c r="N126" s="227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135</v>
      </c>
      <c r="AU126" s="17" t="s">
        <v>83</v>
      </c>
    </row>
    <row r="127" s="14" customFormat="1">
      <c r="A127" s="14"/>
      <c r="B127" s="250"/>
      <c r="C127" s="251"/>
      <c r="D127" s="223" t="s">
        <v>136</v>
      </c>
      <c r="E127" s="252" t="s">
        <v>1</v>
      </c>
      <c r="F127" s="253" t="s">
        <v>689</v>
      </c>
      <c r="G127" s="251"/>
      <c r="H127" s="252" t="s">
        <v>1</v>
      </c>
      <c r="I127" s="254"/>
      <c r="J127" s="251"/>
      <c r="K127" s="251"/>
      <c r="L127" s="255"/>
      <c r="M127" s="256"/>
      <c r="N127" s="257"/>
      <c r="O127" s="257"/>
      <c r="P127" s="257"/>
      <c r="Q127" s="257"/>
      <c r="R127" s="257"/>
      <c r="S127" s="257"/>
      <c r="T127" s="25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9" t="s">
        <v>136</v>
      </c>
      <c r="AU127" s="259" t="s">
        <v>83</v>
      </c>
      <c r="AV127" s="14" t="s">
        <v>83</v>
      </c>
      <c r="AW127" s="14" t="s">
        <v>32</v>
      </c>
      <c r="AX127" s="14" t="s">
        <v>75</v>
      </c>
      <c r="AY127" s="259" t="s">
        <v>129</v>
      </c>
    </row>
    <row r="128" s="12" customFormat="1">
      <c r="A128" s="12"/>
      <c r="B128" s="228"/>
      <c r="C128" s="229"/>
      <c r="D128" s="223" t="s">
        <v>136</v>
      </c>
      <c r="E128" s="230" t="s">
        <v>1</v>
      </c>
      <c r="F128" s="231" t="s">
        <v>690</v>
      </c>
      <c r="G128" s="229"/>
      <c r="H128" s="232">
        <v>16</v>
      </c>
      <c r="I128" s="233"/>
      <c r="J128" s="229"/>
      <c r="K128" s="229"/>
      <c r="L128" s="234"/>
      <c r="M128" s="235"/>
      <c r="N128" s="236"/>
      <c r="O128" s="236"/>
      <c r="P128" s="236"/>
      <c r="Q128" s="236"/>
      <c r="R128" s="236"/>
      <c r="S128" s="236"/>
      <c r="T128" s="237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38" t="s">
        <v>136</v>
      </c>
      <c r="AU128" s="238" t="s">
        <v>83</v>
      </c>
      <c r="AV128" s="12" t="s">
        <v>85</v>
      </c>
      <c r="AW128" s="12" t="s">
        <v>32</v>
      </c>
      <c r="AX128" s="12" t="s">
        <v>75</v>
      </c>
      <c r="AY128" s="238" t="s">
        <v>129</v>
      </c>
    </row>
    <row r="129" s="14" customFormat="1">
      <c r="A129" s="14"/>
      <c r="B129" s="250"/>
      <c r="C129" s="251"/>
      <c r="D129" s="223" t="s">
        <v>136</v>
      </c>
      <c r="E129" s="252" t="s">
        <v>1</v>
      </c>
      <c r="F129" s="253" t="s">
        <v>691</v>
      </c>
      <c r="G129" s="251"/>
      <c r="H129" s="252" t="s">
        <v>1</v>
      </c>
      <c r="I129" s="254"/>
      <c r="J129" s="251"/>
      <c r="K129" s="251"/>
      <c r="L129" s="255"/>
      <c r="M129" s="256"/>
      <c r="N129" s="257"/>
      <c r="O129" s="257"/>
      <c r="P129" s="257"/>
      <c r="Q129" s="257"/>
      <c r="R129" s="257"/>
      <c r="S129" s="257"/>
      <c r="T129" s="25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9" t="s">
        <v>136</v>
      </c>
      <c r="AU129" s="259" t="s">
        <v>83</v>
      </c>
      <c r="AV129" s="14" t="s">
        <v>83</v>
      </c>
      <c r="AW129" s="14" t="s">
        <v>32</v>
      </c>
      <c r="AX129" s="14" t="s">
        <v>75</v>
      </c>
      <c r="AY129" s="259" t="s">
        <v>129</v>
      </c>
    </row>
    <row r="130" s="12" customFormat="1">
      <c r="A130" s="12"/>
      <c r="B130" s="228"/>
      <c r="C130" s="229"/>
      <c r="D130" s="223" t="s">
        <v>136</v>
      </c>
      <c r="E130" s="230" t="s">
        <v>1</v>
      </c>
      <c r="F130" s="231" t="s">
        <v>692</v>
      </c>
      <c r="G130" s="229"/>
      <c r="H130" s="232">
        <v>24</v>
      </c>
      <c r="I130" s="233"/>
      <c r="J130" s="229"/>
      <c r="K130" s="229"/>
      <c r="L130" s="234"/>
      <c r="M130" s="235"/>
      <c r="N130" s="236"/>
      <c r="O130" s="236"/>
      <c r="P130" s="236"/>
      <c r="Q130" s="236"/>
      <c r="R130" s="236"/>
      <c r="S130" s="236"/>
      <c r="T130" s="237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38" t="s">
        <v>136</v>
      </c>
      <c r="AU130" s="238" t="s">
        <v>83</v>
      </c>
      <c r="AV130" s="12" t="s">
        <v>85</v>
      </c>
      <c r="AW130" s="12" t="s">
        <v>32</v>
      </c>
      <c r="AX130" s="12" t="s">
        <v>75</v>
      </c>
      <c r="AY130" s="238" t="s">
        <v>129</v>
      </c>
    </row>
    <row r="131" s="14" customFormat="1">
      <c r="A131" s="14"/>
      <c r="B131" s="250"/>
      <c r="C131" s="251"/>
      <c r="D131" s="223" t="s">
        <v>136</v>
      </c>
      <c r="E131" s="252" t="s">
        <v>1</v>
      </c>
      <c r="F131" s="253" t="s">
        <v>693</v>
      </c>
      <c r="G131" s="251"/>
      <c r="H131" s="252" t="s">
        <v>1</v>
      </c>
      <c r="I131" s="254"/>
      <c r="J131" s="251"/>
      <c r="K131" s="251"/>
      <c r="L131" s="255"/>
      <c r="M131" s="256"/>
      <c r="N131" s="257"/>
      <c r="O131" s="257"/>
      <c r="P131" s="257"/>
      <c r="Q131" s="257"/>
      <c r="R131" s="257"/>
      <c r="S131" s="257"/>
      <c r="T131" s="25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9" t="s">
        <v>136</v>
      </c>
      <c r="AU131" s="259" t="s">
        <v>83</v>
      </c>
      <c r="AV131" s="14" t="s">
        <v>83</v>
      </c>
      <c r="AW131" s="14" t="s">
        <v>32</v>
      </c>
      <c r="AX131" s="14" t="s">
        <v>75</v>
      </c>
      <c r="AY131" s="259" t="s">
        <v>129</v>
      </c>
    </row>
    <row r="132" s="12" customFormat="1">
      <c r="A132" s="12"/>
      <c r="B132" s="228"/>
      <c r="C132" s="229"/>
      <c r="D132" s="223" t="s">
        <v>136</v>
      </c>
      <c r="E132" s="230" t="s">
        <v>1</v>
      </c>
      <c r="F132" s="231" t="s">
        <v>690</v>
      </c>
      <c r="G132" s="229"/>
      <c r="H132" s="232">
        <v>16</v>
      </c>
      <c r="I132" s="233"/>
      <c r="J132" s="229"/>
      <c r="K132" s="229"/>
      <c r="L132" s="234"/>
      <c r="M132" s="235"/>
      <c r="N132" s="236"/>
      <c r="O132" s="236"/>
      <c r="P132" s="236"/>
      <c r="Q132" s="236"/>
      <c r="R132" s="236"/>
      <c r="S132" s="236"/>
      <c r="T132" s="237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38" t="s">
        <v>136</v>
      </c>
      <c r="AU132" s="238" t="s">
        <v>83</v>
      </c>
      <c r="AV132" s="12" t="s">
        <v>85</v>
      </c>
      <c r="AW132" s="12" t="s">
        <v>32</v>
      </c>
      <c r="AX132" s="12" t="s">
        <v>75</v>
      </c>
      <c r="AY132" s="238" t="s">
        <v>129</v>
      </c>
    </row>
    <row r="133" s="13" customFormat="1">
      <c r="A133" s="13"/>
      <c r="B133" s="239"/>
      <c r="C133" s="240"/>
      <c r="D133" s="223" t="s">
        <v>136</v>
      </c>
      <c r="E133" s="241" t="s">
        <v>1</v>
      </c>
      <c r="F133" s="242" t="s">
        <v>138</v>
      </c>
      <c r="G133" s="240"/>
      <c r="H133" s="243">
        <v>56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136</v>
      </c>
      <c r="AU133" s="249" t="s">
        <v>83</v>
      </c>
      <c r="AV133" s="13" t="s">
        <v>134</v>
      </c>
      <c r="AW133" s="13" t="s">
        <v>32</v>
      </c>
      <c r="AX133" s="13" t="s">
        <v>83</v>
      </c>
      <c r="AY133" s="249" t="s">
        <v>129</v>
      </c>
    </row>
    <row r="134" s="2" customFormat="1" ht="21.75" customHeight="1">
      <c r="A134" s="38"/>
      <c r="B134" s="39"/>
      <c r="C134" s="210" t="s">
        <v>85</v>
      </c>
      <c r="D134" s="210" t="s">
        <v>130</v>
      </c>
      <c r="E134" s="211" t="s">
        <v>139</v>
      </c>
      <c r="F134" s="212" t="s">
        <v>140</v>
      </c>
      <c r="G134" s="213" t="s">
        <v>141</v>
      </c>
      <c r="H134" s="214">
        <v>15</v>
      </c>
      <c r="I134" s="215"/>
      <c r="J134" s="216">
        <f>ROUND(I134*H134,2)</f>
        <v>0</v>
      </c>
      <c r="K134" s="212" t="s">
        <v>1</v>
      </c>
      <c r="L134" s="44"/>
      <c r="M134" s="217" t="s">
        <v>1</v>
      </c>
      <c r="N134" s="218" t="s">
        <v>40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134</v>
      </c>
      <c r="AT134" s="221" t="s">
        <v>130</v>
      </c>
      <c r="AU134" s="221" t="s">
        <v>83</v>
      </c>
      <c r="AY134" s="17" t="s">
        <v>129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83</v>
      </c>
      <c r="BK134" s="222">
        <f>ROUND(I134*H134,2)</f>
        <v>0</v>
      </c>
      <c r="BL134" s="17" t="s">
        <v>134</v>
      </c>
      <c r="BM134" s="221" t="s">
        <v>134</v>
      </c>
    </row>
    <row r="135" s="2" customFormat="1">
      <c r="A135" s="38"/>
      <c r="B135" s="39"/>
      <c r="C135" s="40"/>
      <c r="D135" s="223" t="s">
        <v>135</v>
      </c>
      <c r="E135" s="40"/>
      <c r="F135" s="224" t="s">
        <v>140</v>
      </c>
      <c r="G135" s="40"/>
      <c r="H135" s="40"/>
      <c r="I135" s="225"/>
      <c r="J135" s="40"/>
      <c r="K135" s="40"/>
      <c r="L135" s="44"/>
      <c r="M135" s="226"/>
      <c r="N135" s="22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135</v>
      </c>
      <c r="AU135" s="17" t="s">
        <v>83</v>
      </c>
    </row>
    <row r="136" s="14" customFormat="1">
      <c r="A136" s="14"/>
      <c r="B136" s="250"/>
      <c r="C136" s="251"/>
      <c r="D136" s="223" t="s">
        <v>136</v>
      </c>
      <c r="E136" s="252" t="s">
        <v>1</v>
      </c>
      <c r="F136" s="253" t="s">
        <v>689</v>
      </c>
      <c r="G136" s="251"/>
      <c r="H136" s="252" t="s">
        <v>1</v>
      </c>
      <c r="I136" s="254"/>
      <c r="J136" s="251"/>
      <c r="K136" s="251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136</v>
      </c>
      <c r="AU136" s="259" t="s">
        <v>83</v>
      </c>
      <c r="AV136" s="14" t="s">
        <v>83</v>
      </c>
      <c r="AW136" s="14" t="s">
        <v>32</v>
      </c>
      <c r="AX136" s="14" t="s">
        <v>75</v>
      </c>
      <c r="AY136" s="259" t="s">
        <v>129</v>
      </c>
    </row>
    <row r="137" s="12" customFormat="1">
      <c r="A137" s="12"/>
      <c r="B137" s="228"/>
      <c r="C137" s="229"/>
      <c r="D137" s="223" t="s">
        <v>136</v>
      </c>
      <c r="E137" s="230" t="s">
        <v>1</v>
      </c>
      <c r="F137" s="231" t="s">
        <v>694</v>
      </c>
      <c r="G137" s="229"/>
      <c r="H137" s="232">
        <v>6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38" t="s">
        <v>136</v>
      </c>
      <c r="AU137" s="238" t="s">
        <v>83</v>
      </c>
      <c r="AV137" s="12" t="s">
        <v>85</v>
      </c>
      <c r="AW137" s="12" t="s">
        <v>32</v>
      </c>
      <c r="AX137" s="12" t="s">
        <v>75</v>
      </c>
      <c r="AY137" s="238" t="s">
        <v>129</v>
      </c>
    </row>
    <row r="138" s="14" customFormat="1">
      <c r="A138" s="14"/>
      <c r="B138" s="250"/>
      <c r="C138" s="251"/>
      <c r="D138" s="223" t="s">
        <v>136</v>
      </c>
      <c r="E138" s="252" t="s">
        <v>1</v>
      </c>
      <c r="F138" s="253" t="s">
        <v>691</v>
      </c>
      <c r="G138" s="251"/>
      <c r="H138" s="252" t="s">
        <v>1</v>
      </c>
      <c r="I138" s="254"/>
      <c r="J138" s="251"/>
      <c r="K138" s="251"/>
      <c r="L138" s="255"/>
      <c r="M138" s="256"/>
      <c r="N138" s="257"/>
      <c r="O138" s="257"/>
      <c r="P138" s="257"/>
      <c r="Q138" s="257"/>
      <c r="R138" s="257"/>
      <c r="S138" s="257"/>
      <c r="T138" s="25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9" t="s">
        <v>136</v>
      </c>
      <c r="AU138" s="259" t="s">
        <v>83</v>
      </c>
      <c r="AV138" s="14" t="s">
        <v>83</v>
      </c>
      <c r="AW138" s="14" t="s">
        <v>32</v>
      </c>
      <c r="AX138" s="14" t="s">
        <v>75</v>
      </c>
      <c r="AY138" s="259" t="s">
        <v>129</v>
      </c>
    </row>
    <row r="139" s="12" customFormat="1">
      <c r="A139" s="12"/>
      <c r="B139" s="228"/>
      <c r="C139" s="229"/>
      <c r="D139" s="223" t="s">
        <v>136</v>
      </c>
      <c r="E139" s="230" t="s">
        <v>1</v>
      </c>
      <c r="F139" s="231" t="s">
        <v>695</v>
      </c>
      <c r="G139" s="229"/>
      <c r="H139" s="232">
        <v>3</v>
      </c>
      <c r="I139" s="233"/>
      <c r="J139" s="229"/>
      <c r="K139" s="229"/>
      <c r="L139" s="234"/>
      <c r="M139" s="235"/>
      <c r="N139" s="236"/>
      <c r="O139" s="236"/>
      <c r="P139" s="236"/>
      <c r="Q139" s="236"/>
      <c r="R139" s="236"/>
      <c r="S139" s="236"/>
      <c r="T139" s="237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38" t="s">
        <v>136</v>
      </c>
      <c r="AU139" s="238" t="s">
        <v>83</v>
      </c>
      <c r="AV139" s="12" t="s">
        <v>85</v>
      </c>
      <c r="AW139" s="12" t="s">
        <v>32</v>
      </c>
      <c r="AX139" s="12" t="s">
        <v>75</v>
      </c>
      <c r="AY139" s="238" t="s">
        <v>129</v>
      </c>
    </row>
    <row r="140" s="14" customFormat="1">
      <c r="A140" s="14"/>
      <c r="B140" s="250"/>
      <c r="C140" s="251"/>
      <c r="D140" s="223" t="s">
        <v>136</v>
      </c>
      <c r="E140" s="252" t="s">
        <v>1</v>
      </c>
      <c r="F140" s="253" t="s">
        <v>693</v>
      </c>
      <c r="G140" s="251"/>
      <c r="H140" s="252" t="s">
        <v>1</v>
      </c>
      <c r="I140" s="254"/>
      <c r="J140" s="251"/>
      <c r="K140" s="251"/>
      <c r="L140" s="255"/>
      <c r="M140" s="256"/>
      <c r="N140" s="257"/>
      <c r="O140" s="257"/>
      <c r="P140" s="257"/>
      <c r="Q140" s="257"/>
      <c r="R140" s="257"/>
      <c r="S140" s="257"/>
      <c r="T140" s="25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9" t="s">
        <v>136</v>
      </c>
      <c r="AU140" s="259" t="s">
        <v>83</v>
      </c>
      <c r="AV140" s="14" t="s">
        <v>83</v>
      </c>
      <c r="AW140" s="14" t="s">
        <v>32</v>
      </c>
      <c r="AX140" s="14" t="s">
        <v>75</v>
      </c>
      <c r="AY140" s="259" t="s">
        <v>129</v>
      </c>
    </row>
    <row r="141" s="12" customFormat="1">
      <c r="A141" s="12"/>
      <c r="B141" s="228"/>
      <c r="C141" s="229"/>
      <c r="D141" s="223" t="s">
        <v>136</v>
      </c>
      <c r="E141" s="230" t="s">
        <v>1</v>
      </c>
      <c r="F141" s="231" t="s">
        <v>694</v>
      </c>
      <c r="G141" s="229"/>
      <c r="H141" s="232">
        <v>6</v>
      </c>
      <c r="I141" s="233"/>
      <c r="J141" s="229"/>
      <c r="K141" s="229"/>
      <c r="L141" s="234"/>
      <c r="M141" s="235"/>
      <c r="N141" s="236"/>
      <c r="O141" s="236"/>
      <c r="P141" s="236"/>
      <c r="Q141" s="236"/>
      <c r="R141" s="236"/>
      <c r="S141" s="236"/>
      <c r="T141" s="237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38" t="s">
        <v>136</v>
      </c>
      <c r="AU141" s="238" t="s">
        <v>83</v>
      </c>
      <c r="AV141" s="12" t="s">
        <v>85</v>
      </c>
      <c r="AW141" s="12" t="s">
        <v>32</v>
      </c>
      <c r="AX141" s="12" t="s">
        <v>75</v>
      </c>
      <c r="AY141" s="238" t="s">
        <v>129</v>
      </c>
    </row>
    <row r="142" s="13" customFormat="1">
      <c r="A142" s="13"/>
      <c r="B142" s="239"/>
      <c r="C142" s="240"/>
      <c r="D142" s="223" t="s">
        <v>136</v>
      </c>
      <c r="E142" s="241" t="s">
        <v>1</v>
      </c>
      <c r="F142" s="242" t="s">
        <v>138</v>
      </c>
      <c r="G142" s="240"/>
      <c r="H142" s="243">
        <v>15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136</v>
      </c>
      <c r="AU142" s="249" t="s">
        <v>83</v>
      </c>
      <c r="AV142" s="13" t="s">
        <v>134</v>
      </c>
      <c r="AW142" s="13" t="s">
        <v>32</v>
      </c>
      <c r="AX142" s="13" t="s">
        <v>83</v>
      </c>
      <c r="AY142" s="249" t="s">
        <v>129</v>
      </c>
    </row>
    <row r="143" s="2" customFormat="1" ht="21.75" customHeight="1">
      <c r="A143" s="38"/>
      <c r="B143" s="39"/>
      <c r="C143" s="210" t="s">
        <v>143</v>
      </c>
      <c r="D143" s="210" t="s">
        <v>130</v>
      </c>
      <c r="E143" s="211" t="s">
        <v>144</v>
      </c>
      <c r="F143" s="212" t="s">
        <v>145</v>
      </c>
      <c r="G143" s="213" t="s">
        <v>146</v>
      </c>
      <c r="H143" s="214">
        <v>102.74800000000001</v>
      </c>
      <c r="I143" s="215"/>
      <c r="J143" s="216">
        <f>ROUND(I143*H143,2)</f>
        <v>0</v>
      </c>
      <c r="K143" s="212" t="s">
        <v>1</v>
      </c>
      <c r="L143" s="44"/>
      <c r="M143" s="217" t="s">
        <v>1</v>
      </c>
      <c r="N143" s="218" t="s">
        <v>40</v>
      </c>
      <c r="O143" s="91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1" t="s">
        <v>134</v>
      </c>
      <c r="AT143" s="221" t="s">
        <v>130</v>
      </c>
      <c r="AU143" s="221" t="s">
        <v>83</v>
      </c>
      <c r="AY143" s="17" t="s">
        <v>129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7" t="s">
        <v>83</v>
      </c>
      <c r="BK143" s="222">
        <f>ROUND(I143*H143,2)</f>
        <v>0</v>
      </c>
      <c r="BL143" s="17" t="s">
        <v>134</v>
      </c>
      <c r="BM143" s="221" t="s">
        <v>147</v>
      </c>
    </row>
    <row r="144" s="2" customFormat="1">
      <c r="A144" s="38"/>
      <c r="B144" s="39"/>
      <c r="C144" s="40"/>
      <c r="D144" s="223" t="s">
        <v>135</v>
      </c>
      <c r="E144" s="40"/>
      <c r="F144" s="224" t="s">
        <v>696</v>
      </c>
      <c r="G144" s="40"/>
      <c r="H144" s="40"/>
      <c r="I144" s="225"/>
      <c r="J144" s="40"/>
      <c r="K144" s="40"/>
      <c r="L144" s="44"/>
      <c r="M144" s="226"/>
      <c r="N144" s="227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135</v>
      </c>
      <c r="AU144" s="17" t="s">
        <v>83</v>
      </c>
    </row>
    <row r="145" s="14" customFormat="1">
      <c r="A145" s="14"/>
      <c r="B145" s="250"/>
      <c r="C145" s="251"/>
      <c r="D145" s="223" t="s">
        <v>136</v>
      </c>
      <c r="E145" s="252" t="s">
        <v>1</v>
      </c>
      <c r="F145" s="253" t="s">
        <v>689</v>
      </c>
      <c r="G145" s="251"/>
      <c r="H145" s="252" t="s">
        <v>1</v>
      </c>
      <c r="I145" s="254"/>
      <c r="J145" s="251"/>
      <c r="K145" s="251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136</v>
      </c>
      <c r="AU145" s="259" t="s">
        <v>83</v>
      </c>
      <c r="AV145" s="14" t="s">
        <v>83</v>
      </c>
      <c r="AW145" s="14" t="s">
        <v>32</v>
      </c>
      <c r="AX145" s="14" t="s">
        <v>75</v>
      </c>
      <c r="AY145" s="259" t="s">
        <v>129</v>
      </c>
    </row>
    <row r="146" s="12" customFormat="1">
      <c r="A146" s="12"/>
      <c r="B146" s="228"/>
      <c r="C146" s="229"/>
      <c r="D146" s="223" t="s">
        <v>136</v>
      </c>
      <c r="E146" s="230" t="s">
        <v>1</v>
      </c>
      <c r="F146" s="231" t="s">
        <v>697</v>
      </c>
      <c r="G146" s="229"/>
      <c r="H146" s="232">
        <v>60.740000000000002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38" t="s">
        <v>136</v>
      </c>
      <c r="AU146" s="238" t="s">
        <v>83</v>
      </c>
      <c r="AV146" s="12" t="s">
        <v>85</v>
      </c>
      <c r="AW146" s="12" t="s">
        <v>32</v>
      </c>
      <c r="AX146" s="12" t="s">
        <v>75</v>
      </c>
      <c r="AY146" s="238" t="s">
        <v>129</v>
      </c>
    </row>
    <row r="147" s="15" customFormat="1">
      <c r="A147" s="15"/>
      <c r="B147" s="260"/>
      <c r="C147" s="261"/>
      <c r="D147" s="223" t="s">
        <v>136</v>
      </c>
      <c r="E147" s="262" t="s">
        <v>1</v>
      </c>
      <c r="F147" s="263" t="s">
        <v>153</v>
      </c>
      <c r="G147" s="261"/>
      <c r="H147" s="264">
        <v>60.740000000000002</v>
      </c>
      <c r="I147" s="265"/>
      <c r="J147" s="261"/>
      <c r="K147" s="261"/>
      <c r="L147" s="266"/>
      <c r="M147" s="267"/>
      <c r="N147" s="268"/>
      <c r="O147" s="268"/>
      <c r="P147" s="268"/>
      <c r="Q147" s="268"/>
      <c r="R147" s="268"/>
      <c r="S147" s="268"/>
      <c r="T147" s="269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0" t="s">
        <v>136</v>
      </c>
      <c r="AU147" s="270" t="s">
        <v>83</v>
      </c>
      <c r="AV147" s="15" t="s">
        <v>143</v>
      </c>
      <c r="AW147" s="15" t="s">
        <v>32</v>
      </c>
      <c r="AX147" s="15" t="s">
        <v>75</v>
      </c>
      <c r="AY147" s="270" t="s">
        <v>129</v>
      </c>
    </row>
    <row r="148" s="14" customFormat="1">
      <c r="A148" s="14"/>
      <c r="B148" s="250"/>
      <c r="C148" s="251"/>
      <c r="D148" s="223" t="s">
        <v>136</v>
      </c>
      <c r="E148" s="252" t="s">
        <v>1</v>
      </c>
      <c r="F148" s="253" t="s">
        <v>691</v>
      </c>
      <c r="G148" s="251"/>
      <c r="H148" s="252" t="s">
        <v>1</v>
      </c>
      <c r="I148" s="254"/>
      <c r="J148" s="251"/>
      <c r="K148" s="251"/>
      <c r="L148" s="255"/>
      <c r="M148" s="256"/>
      <c r="N148" s="257"/>
      <c r="O148" s="257"/>
      <c r="P148" s="257"/>
      <c r="Q148" s="257"/>
      <c r="R148" s="257"/>
      <c r="S148" s="257"/>
      <c r="T148" s="25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9" t="s">
        <v>136</v>
      </c>
      <c r="AU148" s="259" t="s">
        <v>83</v>
      </c>
      <c r="AV148" s="14" t="s">
        <v>83</v>
      </c>
      <c r="AW148" s="14" t="s">
        <v>32</v>
      </c>
      <c r="AX148" s="14" t="s">
        <v>75</v>
      </c>
      <c r="AY148" s="259" t="s">
        <v>129</v>
      </c>
    </row>
    <row r="149" s="12" customFormat="1">
      <c r="A149" s="12"/>
      <c r="B149" s="228"/>
      <c r="C149" s="229"/>
      <c r="D149" s="223" t="s">
        <v>136</v>
      </c>
      <c r="E149" s="230" t="s">
        <v>1</v>
      </c>
      <c r="F149" s="231" t="s">
        <v>698</v>
      </c>
      <c r="G149" s="229"/>
      <c r="H149" s="232">
        <v>51.390000000000001</v>
      </c>
      <c r="I149" s="233"/>
      <c r="J149" s="229"/>
      <c r="K149" s="229"/>
      <c r="L149" s="234"/>
      <c r="M149" s="235"/>
      <c r="N149" s="236"/>
      <c r="O149" s="236"/>
      <c r="P149" s="236"/>
      <c r="Q149" s="236"/>
      <c r="R149" s="236"/>
      <c r="S149" s="236"/>
      <c r="T149" s="237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38" t="s">
        <v>136</v>
      </c>
      <c r="AU149" s="238" t="s">
        <v>83</v>
      </c>
      <c r="AV149" s="12" t="s">
        <v>85</v>
      </c>
      <c r="AW149" s="12" t="s">
        <v>32</v>
      </c>
      <c r="AX149" s="12" t="s">
        <v>75</v>
      </c>
      <c r="AY149" s="238" t="s">
        <v>129</v>
      </c>
    </row>
    <row r="150" s="14" customFormat="1">
      <c r="A150" s="14"/>
      <c r="B150" s="250"/>
      <c r="C150" s="251"/>
      <c r="D150" s="223" t="s">
        <v>136</v>
      </c>
      <c r="E150" s="252" t="s">
        <v>1</v>
      </c>
      <c r="F150" s="253" t="s">
        <v>699</v>
      </c>
      <c r="G150" s="251"/>
      <c r="H150" s="252" t="s">
        <v>1</v>
      </c>
      <c r="I150" s="254"/>
      <c r="J150" s="251"/>
      <c r="K150" s="251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136</v>
      </c>
      <c r="AU150" s="259" t="s">
        <v>83</v>
      </c>
      <c r="AV150" s="14" t="s">
        <v>83</v>
      </c>
      <c r="AW150" s="14" t="s">
        <v>32</v>
      </c>
      <c r="AX150" s="14" t="s">
        <v>75</v>
      </c>
      <c r="AY150" s="259" t="s">
        <v>129</v>
      </c>
    </row>
    <row r="151" s="12" customFormat="1">
      <c r="A151" s="12"/>
      <c r="B151" s="228"/>
      <c r="C151" s="229"/>
      <c r="D151" s="223" t="s">
        <v>136</v>
      </c>
      <c r="E151" s="230" t="s">
        <v>1</v>
      </c>
      <c r="F151" s="231" t="s">
        <v>700</v>
      </c>
      <c r="G151" s="229"/>
      <c r="H151" s="232">
        <v>-18.300000000000001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38" t="s">
        <v>136</v>
      </c>
      <c r="AU151" s="238" t="s">
        <v>83</v>
      </c>
      <c r="AV151" s="12" t="s">
        <v>85</v>
      </c>
      <c r="AW151" s="12" t="s">
        <v>32</v>
      </c>
      <c r="AX151" s="12" t="s">
        <v>75</v>
      </c>
      <c r="AY151" s="238" t="s">
        <v>129</v>
      </c>
    </row>
    <row r="152" s="15" customFormat="1">
      <c r="A152" s="15"/>
      <c r="B152" s="260"/>
      <c r="C152" s="261"/>
      <c r="D152" s="223" t="s">
        <v>136</v>
      </c>
      <c r="E152" s="262" t="s">
        <v>1</v>
      </c>
      <c r="F152" s="263" t="s">
        <v>153</v>
      </c>
      <c r="G152" s="261"/>
      <c r="H152" s="264">
        <v>33.090000000000003</v>
      </c>
      <c r="I152" s="265"/>
      <c r="J152" s="261"/>
      <c r="K152" s="261"/>
      <c r="L152" s="266"/>
      <c r="M152" s="267"/>
      <c r="N152" s="268"/>
      <c r="O152" s="268"/>
      <c r="P152" s="268"/>
      <c r="Q152" s="268"/>
      <c r="R152" s="268"/>
      <c r="S152" s="268"/>
      <c r="T152" s="269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0" t="s">
        <v>136</v>
      </c>
      <c r="AU152" s="270" t="s">
        <v>83</v>
      </c>
      <c r="AV152" s="15" t="s">
        <v>143</v>
      </c>
      <c r="AW152" s="15" t="s">
        <v>32</v>
      </c>
      <c r="AX152" s="15" t="s">
        <v>75</v>
      </c>
      <c r="AY152" s="270" t="s">
        <v>129</v>
      </c>
    </row>
    <row r="153" s="14" customFormat="1">
      <c r="A153" s="14"/>
      <c r="B153" s="250"/>
      <c r="C153" s="251"/>
      <c r="D153" s="223" t="s">
        <v>136</v>
      </c>
      <c r="E153" s="252" t="s">
        <v>1</v>
      </c>
      <c r="F153" s="253" t="s">
        <v>693</v>
      </c>
      <c r="G153" s="251"/>
      <c r="H153" s="252" t="s">
        <v>1</v>
      </c>
      <c r="I153" s="254"/>
      <c r="J153" s="251"/>
      <c r="K153" s="251"/>
      <c r="L153" s="255"/>
      <c r="M153" s="256"/>
      <c r="N153" s="257"/>
      <c r="O153" s="257"/>
      <c r="P153" s="257"/>
      <c r="Q153" s="257"/>
      <c r="R153" s="257"/>
      <c r="S153" s="257"/>
      <c r="T153" s="25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9" t="s">
        <v>136</v>
      </c>
      <c r="AU153" s="259" t="s">
        <v>83</v>
      </c>
      <c r="AV153" s="14" t="s">
        <v>83</v>
      </c>
      <c r="AW153" s="14" t="s">
        <v>32</v>
      </c>
      <c r="AX153" s="14" t="s">
        <v>75</v>
      </c>
      <c r="AY153" s="259" t="s">
        <v>129</v>
      </c>
    </row>
    <row r="154" s="12" customFormat="1">
      <c r="A154" s="12"/>
      <c r="B154" s="228"/>
      <c r="C154" s="229"/>
      <c r="D154" s="223" t="s">
        <v>136</v>
      </c>
      <c r="E154" s="230" t="s">
        <v>1</v>
      </c>
      <c r="F154" s="231" t="s">
        <v>701</v>
      </c>
      <c r="G154" s="229"/>
      <c r="H154" s="232">
        <v>20.510000000000002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38" t="s">
        <v>136</v>
      </c>
      <c r="AU154" s="238" t="s">
        <v>83</v>
      </c>
      <c r="AV154" s="12" t="s">
        <v>85</v>
      </c>
      <c r="AW154" s="12" t="s">
        <v>32</v>
      </c>
      <c r="AX154" s="12" t="s">
        <v>75</v>
      </c>
      <c r="AY154" s="238" t="s">
        <v>129</v>
      </c>
    </row>
    <row r="155" s="14" customFormat="1">
      <c r="A155" s="14"/>
      <c r="B155" s="250"/>
      <c r="C155" s="251"/>
      <c r="D155" s="223" t="s">
        <v>136</v>
      </c>
      <c r="E155" s="252" t="s">
        <v>1</v>
      </c>
      <c r="F155" s="253" t="s">
        <v>702</v>
      </c>
      <c r="G155" s="251"/>
      <c r="H155" s="252" t="s">
        <v>1</v>
      </c>
      <c r="I155" s="254"/>
      <c r="J155" s="251"/>
      <c r="K155" s="251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136</v>
      </c>
      <c r="AU155" s="259" t="s">
        <v>83</v>
      </c>
      <c r="AV155" s="14" t="s">
        <v>83</v>
      </c>
      <c r="AW155" s="14" t="s">
        <v>32</v>
      </c>
      <c r="AX155" s="14" t="s">
        <v>75</v>
      </c>
      <c r="AY155" s="259" t="s">
        <v>129</v>
      </c>
    </row>
    <row r="156" s="12" customFormat="1">
      <c r="A156" s="12"/>
      <c r="B156" s="228"/>
      <c r="C156" s="229"/>
      <c r="D156" s="223" t="s">
        <v>136</v>
      </c>
      <c r="E156" s="230" t="s">
        <v>1</v>
      </c>
      <c r="F156" s="231" t="s">
        <v>703</v>
      </c>
      <c r="G156" s="229"/>
      <c r="H156" s="232">
        <v>-11.592000000000001</v>
      </c>
      <c r="I156" s="233"/>
      <c r="J156" s="229"/>
      <c r="K156" s="229"/>
      <c r="L156" s="234"/>
      <c r="M156" s="235"/>
      <c r="N156" s="236"/>
      <c r="O156" s="236"/>
      <c r="P156" s="236"/>
      <c r="Q156" s="236"/>
      <c r="R156" s="236"/>
      <c r="S156" s="236"/>
      <c r="T156" s="237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38" t="s">
        <v>136</v>
      </c>
      <c r="AU156" s="238" t="s">
        <v>83</v>
      </c>
      <c r="AV156" s="12" t="s">
        <v>85</v>
      </c>
      <c r="AW156" s="12" t="s">
        <v>32</v>
      </c>
      <c r="AX156" s="12" t="s">
        <v>75</v>
      </c>
      <c r="AY156" s="238" t="s">
        <v>129</v>
      </c>
    </row>
    <row r="157" s="15" customFormat="1">
      <c r="A157" s="15"/>
      <c r="B157" s="260"/>
      <c r="C157" s="261"/>
      <c r="D157" s="223" t="s">
        <v>136</v>
      </c>
      <c r="E157" s="262" t="s">
        <v>1</v>
      </c>
      <c r="F157" s="263" t="s">
        <v>153</v>
      </c>
      <c r="G157" s="261"/>
      <c r="H157" s="264">
        <v>8.918000000000001</v>
      </c>
      <c r="I157" s="265"/>
      <c r="J157" s="261"/>
      <c r="K157" s="261"/>
      <c r="L157" s="266"/>
      <c r="M157" s="267"/>
      <c r="N157" s="268"/>
      <c r="O157" s="268"/>
      <c r="P157" s="268"/>
      <c r="Q157" s="268"/>
      <c r="R157" s="268"/>
      <c r="S157" s="268"/>
      <c r="T157" s="269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0" t="s">
        <v>136</v>
      </c>
      <c r="AU157" s="270" t="s">
        <v>83</v>
      </c>
      <c r="AV157" s="15" t="s">
        <v>143</v>
      </c>
      <c r="AW157" s="15" t="s">
        <v>32</v>
      </c>
      <c r="AX157" s="15" t="s">
        <v>75</v>
      </c>
      <c r="AY157" s="270" t="s">
        <v>129</v>
      </c>
    </row>
    <row r="158" s="13" customFormat="1">
      <c r="A158" s="13"/>
      <c r="B158" s="239"/>
      <c r="C158" s="240"/>
      <c r="D158" s="223" t="s">
        <v>136</v>
      </c>
      <c r="E158" s="241" t="s">
        <v>1</v>
      </c>
      <c r="F158" s="242" t="s">
        <v>138</v>
      </c>
      <c r="G158" s="240"/>
      <c r="H158" s="243">
        <v>102.74800000000001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136</v>
      </c>
      <c r="AU158" s="249" t="s">
        <v>83</v>
      </c>
      <c r="AV158" s="13" t="s">
        <v>134</v>
      </c>
      <c r="AW158" s="13" t="s">
        <v>32</v>
      </c>
      <c r="AX158" s="13" t="s">
        <v>83</v>
      </c>
      <c r="AY158" s="249" t="s">
        <v>129</v>
      </c>
    </row>
    <row r="159" s="2" customFormat="1" ht="21.75" customHeight="1">
      <c r="A159" s="38"/>
      <c r="B159" s="39"/>
      <c r="C159" s="210" t="s">
        <v>134</v>
      </c>
      <c r="D159" s="210" t="s">
        <v>130</v>
      </c>
      <c r="E159" s="211" t="s">
        <v>158</v>
      </c>
      <c r="F159" s="212" t="s">
        <v>159</v>
      </c>
      <c r="G159" s="213" t="s">
        <v>146</v>
      </c>
      <c r="H159" s="214">
        <v>51.375</v>
      </c>
      <c r="I159" s="215"/>
      <c r="J159" s="216">
        <f>ROUND(I159*H159,2)</f>
        <v>0</v>
      </c>
      <c r="K159" s="212" t="s">
        <v>1</v>
      </c>
      <c r="L159" s="44"/>
      <c r="M159" s="217" t="s">
        <v>1</v>
      </c>
      <c r="N159" s="218" t="s">
        <v>40</v>
      </c>
      <c r="O159" s="91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1" t="s">
        <v>134</v>
      </c>
      <c r="AT159" s="221" t="s">
        <v>130</v>
      </c>
      <c r="AU159" s="221" t="s">
        <v>83</v>
      </c>
      <c r="AY159" s="17" t="s">
        <v>129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7" t="s">
        <v>83</v>
      </c>
      <c r="BK159" s="222">
        <f>ROUND(I159*H159,2)</f>
        <v>0</v>
      </c>
      <c r="BL159" s="17" t="s">
        <v>134</v>
      </c>
      <c r="BM159" s="221" t="s">
        <v>160</v>
      </c>
    </row>
    <row r="160" s="2" customFormat="1">
      <c r="A160" s="38"/>
      <c r="B160" s="39"/>
      <c r="C160" s="40"/>
      <c r="D160" s="223" t="s">
        <v>135</v>
      </c>
      <c r="E160" s="40"/>
      <c r="F160" s="224" t="s">
        <v>159</v>
      </c>
      <c r="G160" s="40"/>
      <c r="H160" s="40"/>
      <c r="I160" s="225"/>
      <c r="J160" s="40"/>
      <c r="K160" s="40"/>
      <c r="L160" s="44"/>
      <c r="M160" s="226"/>
      <c r="N160" s="227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135</v>
      </c>
      <c r="AU160" s="17" t="s">
        <v>83</v>
      </c>
    </row>
    <row r="161" s="14" customFormat="1">
      <c r="A161" s="14"/>
      <c r="B161" s="250"/>
      <c r="C161" s="251"/>
      <c r="D161" s="223" t="s">
        <v>136</v>
      </c>
      <c r="E161" s="252" t="s">
        <v>1</v>
      </c>
      <c r="F161" s="253" t="s">
        <v>689</v>
      </c>
      <c r="G161" s="251"/>
      <c r="H161" s="252" t="s">
        <v>1</v>
      </c>
      <c r="I161" s="254"/>
      <c r="J161" s="251"/>
      <c r="K161" s="251"/>
      <c r="L161" s="255"/>
      <c r="M161" s="256"/>
      <c r="N161" s="257"/>
      <c r="O161" s="257"/>
      <c r="P161" s="257"/>
      <c r="Q161" s="257"/>
      <c r="R161" s="257"/>
      <c r="S161" s="257"/>
      <c r="T161" s="25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9" t="s">
        <v>136</v>
      </c>
      <c r="AU161" s="259" t="s">
        <v>83</v>
      </c>
      <c r="AV161" s="14" t="s">
        <v>83</v>
      </c>
      <c r="AW161" s="14" t="s">
        <v>32</v>
      </c>
      <c r="AX161" s="14" t="s">
        <v>75</v>
      </c>
      <c r="AY161" s="259" t="s">
        <v>129</v>
      </c>
    </row>
    <row r="162" s="12" customFormat="1">
      <c r="A162" s="12"/>
      <c r="B162" s="228"/>
      <c r="C162" s="229"/>
      <c r="D162" s="223" t="s">
        <v>136</v>
      </c>
      <c r="E162" s="230" t="s">
        <v>1</v>
      </c>
      <c r="F162" s="231" t="s">
        <v>704</v>
      </c>
      <c r="G162" s="229"/>
      <c r="H162" s="232">
        <v>30.370000000000001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38" t="s">
        <v>136</v>
      </c>
      <c r="AU162" s="238" t="s">
        <v>83</v>
      </c>
      <c r="AV162" s="12" t="s">
        <v>85</v>
      </c>
      <c r="AW162" s="12" t="s">
        <v>32</v>
      </c>
      <c r="AX162" s="12" t="s">
        <v>75</v>
      </c>
      <c r="AY162" s="238" t="s">
        <v>129</v>
      </c>
    </row>
    <row r="163" s="14" customFormat="1">
      <c r="A163" s="14"/>
      <c r="B163" s="250"/>
      <c r="C163" s="251"/>
      <c r="D163" s="223" t="s">
        <v>136</v>
      </c>
      <c r="E163" s="252" t="s">
        <v>1</v>
      </c>
      <c r="F163" s="253" t="s">
        <v>691</v>
      </c>
      <c r="G163" s="251"/>
      <c r="H163" s="252" t="s">
        <v>1</v>
      </c>
      <c r="I163" s="254"/>
      <c r="J163" s="251"/>
      <c r="K163" s="251"/>
      <c r="L163" s="255"/>
      <c r="M163" s="256"/>
      <c r="N163" s="257"/>
      <c r="O163" s="257"/>
      <c r="P163" s="257"/>
      <c r="Q163" s="257"/>
      <c r="R163" s="257"/>
      <c r="S163" s="257"/>
      <c r="T163" s="25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9" t="s">
        <v>136</v>
      </c>
      <c r="AU163" s="259" t="s">
        <v>83</v>
      </c>
      <c r="AV163" s="14" t="s">
        <v>83</v>
      </c>
      <c r="AW163" s="14" t="s">
        <v>32</v>
      </c>
      <c r="AX163" s="14" t="s">
        <v>75</v>
      </c>
      <c r="AY163" s="259" t="s">
        <v>129</v>
      </c>
    </row>
    <row r="164" s="12" customFormat="1">
      <c r="A164" s="12"/>
      <c r="B164" s="228"/>
      <c r="C164" s="229"/>
      <c r="D164" s="223" t="s">
        <v>136</v>
      </c>
      <c r="E164" s="230" t="s">
        <v>1</v>
      </c>
      <c r="F164" s="231" t="s">
        <v>705</v>
      </c>
      <c r="G164" s="229"/>
      <c r="H164" s="232">
        <v>16.545000000000002</v>
      </c>
      <c r="I164" s="233"/>
      <c r="J164" s="229"/>
      <c r="K164" s="229"/>
      <c r="L164" s="234"/>
      <c r="M164" s="235"/>
      <c r="N164" s="236"/>
      <c r="O164" s="236"/>
      <c r="P164" s="236"/>
      <c r="Q164" s="236"/>
      <c r="R164" s="236"/>
      <c r="S164" s="236"/>
      <c r="T164" s="237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38" t="s">
        <v>136</v>
      </c>
      <c r="AU164" s="238" t="s">
        <v>83</v>
      </c>
      <c r="AV164" s="12" t="s">
        <v>85</v>
      </c>
      <c r="AW164" s="12" t="s">
        <v>32</v>
      </c>
      <c r="AX164" s="12" t="s">
        <v>75</v>
      </c>
      <c r="AY164" s="238" t="s">
        <v>129</v>
      </c>
    </row>
    <row r="165" s="14" customFormat="1">
      <c r="A165" s="14"/>
      <c r="B165" s="250"/>
      <c r="C165" s="251"/>
      <c r="D165" s="223" t="s">
        <v>136</v>
      </c>
      <c r="E165" s="252" t="s">
        <v>1</v>
      </c>
      <c r="F165" s="253" t="s">
        <v>693</v>
      </c>
      <c r="G165" s="251"/>
      <c r="H165" s="252" t="s">
        <v>1</v>
      </c>
      <c r="I165" s="254"/>
      <c r="J165" s="251"/>
      <c r="K165" s="251"/>
      <c r="L165" s="255"/>
      <c r="M165" s="256"/>
      <c r="N165" s="257"/>
      <c r="O165" s="257"/>
      <c r="P165" s="257"/>
      <c r="Q165" s="257"/>
      <c r="R165" s="257"/>
      <c r="S165" s="257"/>
      <c r="T165" s="25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9" t="s">
        <v>136</v>
      </c>
      <c r="AU165" s="259" t="s">
        <v>83</v>
      </c>
      <c r="AV165" s="14" t="s">
        <v>83</v>
      </c>
      <c r="AW165" s="14" t="s">
        <v>32</v>
      </c>
      <c r="AX165" s="14" t="s">
        <v>75</v>
      </c>
      <c r="AY165" s="259" t="s">
        <v>129</v>
      </c>
    </row>
    <row r="166" s="12" customFormat="1">
      <c r="A166" s="12"/>
      <c r="B166" s="228"/>
      <c r="C166" s="229"/>
      <c r="D166" s="223" t="s">
        <v>136</v>
      </c>
      <c r="E166" s="230" t="s">
        <v>1</v>
      </c>
      <c r="F166" s="231" t="s">
        <v>706</v>
      </c>
      <c r="G166" s="229"/>
      <c r="H166" s="232">
        <v>4.46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38" t="s">
        <v>136</v>
      </c>
      <c r="AU166" s="238" t="s">
        <v>83</v>
      </c>
      <c r="AV166" s="12" t="s">
        <v>85</v>
      </c>
      <c r="AW166" s="12" t="s">
        <v>32</v>
      </c>
      <c r="AX166" s="12" t="s">
        <v>75</v>
      </c>
      <c r="AY166" s="238" t="s">
        <v>129</v>
      </c>
    </row>
    <row r="167" s="13" customFormat="1">
      <c r="A167" s="13"/>
      <c r="B167" s="239"/>
      <c r="C167" s="240"/>
      <c r="D167" s="223" t="s">
        <v>136</v>
      </c>
      <c r="E167" s="241" t="s">
        <v>1</v>
      </c>
      <c r="F167" s="242" t="s">
        <v>138</v>
      </c>
      <c r="G167" s="240"/>
      <c r="H167" s="243">
        <v>51.375000000000007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136</v>
      </c>
      <c r="AU167" s="249" t="s">
        <v>83</v>
      </c>
      <c r="AV167" s="13" t="s">
        <v>134</v>
      </c>
      <c r="AW167" s="13" t="s">
        <v>32</v>
      </c>
      <c r="AX167" s="13" t="s">
        <v>83</v>
      </c>
      <c r="AY167" s="249" t="s">
        <v>129</v>
      </c>
    </row>
    <row r="168" s="2" customFormat="1" ht="24.15" customHeight="1">
      <c r="A168" s="38"/>
      <c r="B168" s="39"/>
      <c r="C168" s="210" t="s">
        <v>163</v>
      </c>
      <c r="D168" s="210" t="s">
        <v>130</v>
      </c>
      <c r="E168" s="211" t="s">
        <v>164</v>
      </c>
      <c r="F168" s="212" t="s">
        <v>165</v>
      </c>
      <c r="G168" s="213" t="s">
        <v>146</v>
      </c>
      <c r="H168" s="214">
        <v>116.902</v>
      </c>
      <c r="I168" s="215"/>
      <c r="J168" s="216">
        <f>ROUND(I168*H168,2)</f>
        <v>0</v>
      </c>
      <c r="K168" s="212" t="s">
        <v>1</v>
      </c>
      <c r="L168" s="44"/>
      <c r="M168" s="217" t="s">
        <v>1</v>
      </c>
      <c r="N168" s="218" t="s">
        <v>40</v>
      </c>
      <c r="O168" s="91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1" t="s">
        <v>134</v>
      </c>
      <c r="AT168" s="221" t="s">
        <v>130</v>
      </c>
      <c r="AU168" s="221" t="s">
        <v>83</v>
      </c>
      <c r="AY168" s="17" t="s">
        <v>129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7" t="s">
        <v>83</v>
      </c>
      <c r="BK168" s="222">
        <f>ROUND(I168*H168,2)</f>
        <v>0</v>
      </c>
      <c r="BL168" s="17" t="s">
        <v>134</v>
      </c>
      <c r="BM168" s="221" t="s">
        <v>166</v>
      </c>
    </row>
    <row r="169" s="2" customFormat="1">
      <c r="A169" s="38"/>
      <c r="B169" s="39"/>
      <c r="C169" s="40"/>
      <c r="D169" s="223" t="s">
        <v>135</v>
      </c>
      <c r="E169" s="40"/>
      <c r="F169" s="224" t="s">
        <v>707</v>
      </c>
      <c r="G169" s="40"/>
      <c r="H169" s="40"/>
      <c r="I169" s="225"/>
      <c r="J169" s="40"/>
      <c r="K169" s="40"/>
      <c r="L169" s="44"/>
      <c r="M169" s="226"/>
      <c r="N169" s="227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135</v>
      </c>
      <c r="AU169" s="17" t="s">
        <v>83</v>
      </c>
    </row>
    <row r="170" s="14" customFormat="1">
      <c r="A170" s="14"/>
      <c r="B170" s="250"/>
      <c r="C170" s="251"/>
      <c r="D170" s="223" t="s">
        <v>136</v>
      </c>
      <c r="E170" s="252" t="s">
        <v>1</v>
      </c>
      <c r="F170" s="253" t="s">
        <v>689</v>
      </c>
      <c r="G170" s="251"/>
      <c r="H170" s="252" t="s">
        <v>1</v>
      </c>
      <c r="I170" s="254"/>
      <c r="J170" s="251"/>
      <c r="K170" s="251"/>
      <c r="L170" s="255"/>
      <c r="M170" s="256"/>
      <c r="N170" s="257"/>
      <c r="O170" s="257"/>
      <c r="P170" s="257"/>
      <c r="Q170" s="257"/>
      <c r="R170" s="257"/>
      <c r="S170" s="257"/>
      <c r="T170" s="25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9" t="s">
        <v>136</v>
      </c>
      <c r="AU170" s="259" t="s">
        <v>83</v>
      </c>
      <c r="AV170" s="14" t="s">
        <v>83</v>
      </c>
      <c r="AW170" s="14" t="s">
        <v>32</v>
      </c>
      <c r="AX170" s="14" t="s">
        <v>75</v>
      </c>
      <c r="AY170" s="259" t="s">
        <v>129</v>
      </c>
    </row>
    <row r="171" s="12" customFormat="1">
      <c r="A171" s="12"/>
      <c r="B171" s="228"/>
      <c r="C171" s="229"/>
      <c r="D171" s="223" t="s">
        <v>136</v>
      </c>
      <c r="E171" s="230" t="s">
        <v>1</v>
      </c>
      <c r="F171" s="231" t="s">
        <v>708</v>
      </c>
      <c r="G171" s="229"/>
      <c r="H171" s="232">
        <v>58.670000000000002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38" t="s">
        <v>136</v>
      </c>
      <c r="AU171" s="238" t="s">
        <v>83</v>
      </c>
      <c r="AV171" s="12" t="s">
        <v>85</v>
      </c>
      <c r="AW171" s="12" t="s">
        <v>32</v>
      </c>
      <c r="AX171" s="12" t="s">
        <v>75</v>
      </c>
      <c r="AY171" s="238" t="s">
        <v>129</v>
      </c>
    </row>
    <row r="172" s="14" customFormat="1">
      <c r="A172" s="14"/>
      <c r="B172" s="250"/>
      <c r="C172" s="251"/>
      <c r="D172" s="223" t="s">
        <v>136</v>
      </c>
      <c r="E172" s="252" t="s">
        <v>1</v>
      </c>
      <c r="F172" s="253" t="s">
        <v>691</v>
      </c>
      <c r="G172" s="251"/>
      <c r="H172" s="252" t="s">
        <v>1</v>
      </c>
      <c r="I172" s="254"/>
      <c r="J172" s="251"/>
      <c r="K172" s="251"/>
      <c r="L172" s="255"/>
      <c r="M172" s="256"/>
      <c r="N172" s="257"/>
      <c r="O172" s="257"/>
      <c r="P172" s="257"/>
      <c r="Q172" s="257"/>
      <c r="R172" s="257"/>
      <c r="S172" s="257"/>
      <c r="T172" s="25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9" t="s">
        <v>136</v>
      </c>
      <c r="AU172" s="259" t="s">
        <v>83</v>
      </c>
      <c r="AV172" s="14" t="s">
        <v>83</v>
      </c>
      <c r="AW172" s="14" t="s">
        <v>32</v>
      </c>
      <c r="AX172" s="14" t="s">
        <v>75</v>
      </c>
      <c r="AY172" s="259" t="s">
        <v>129</v>
      </c>
    </row>
    <row r="173" s="12" customFormat="1">
      <c r="A173" s="12"/>
      <c r="B173" s="228"/>
      <c r="C173" s="229"/>
      <c r="D173" s="223" t="s">
        <v>136</v>
      </c>
      <c r="E173" s="230" t="s">
        <v>1</v>
      </c>
      <c r="F173" s="231" t="s">
        <v>709</v>
      </c>
      <c r="G173" s="229"/>
      <c r="H173" s="232">
        <v>39.210000000000001</v>
      </c>
      <c r="I173" s="233"/>
      <c r="J173" s="229"/>
      <c r="K173" s="229"/>
      <c r="L173" s="234"/>
      <c r="M173" s="235"/>
      <c r="N173" s="236"/>
      <c r="O173" s="236"/>
      <c r="P173" s="236"/>
      <c r="Q173" s="236"/>
      <c r="R173" s="236"/>
      <c r="S173" s="236"/>
      <c r="T173" s="237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38" t="s">
        <v>136</v>
      </c>
      <c r="AU173" s="238" t="s">
        <v>83</v>
      </c>
      <c r="AV173" s="12" t="s">
        <v>85</v>
      </c>
      <c r="AW173" s="12" t="s">
        <v>32</v>
      </c>
      <c r="AX173" s="12" t="s">
        <v>75</v>
      </c>
      <c r="AY173" s="238" t="s">
        <v>129</v>
      </c>
    </row>
    <row r="174" s="14" customFormat="1">
      <c r="A174" s="14"/>
      <c r="B174" s="250"/>
      <c r="C174" s="251"/>
      <c r="D174" s="223" t="s">
        <v>136</v>
      </c>
      <c r="E174" s="252" t="s">
        <v>1</v>
      </c>
      <c r="F174" s="253" t="s">
        <v>693</v>
      </c>
      <c r="G174" s="251"/>
      <c r="H174" s="252" t="s">
        <v>1</v>
      </c>
      <c r="I174" s="254"/>
      <c r="J174" s="251"/>
      <c r="K174" s="251"/>
      <c r="L174" s="255"/>
      <c r="M174" s="256"/>
      <c r="N174" s="257"/>
      <c r="O174" s="257"/>
      <c r="P174" s="257"/>
      <c r="Q174" s="257"/>
      <c r="R174" s="257"/>
      <c r="S174" s="257"/>
      <c r="T174" s="25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9" t="s">
        <v>136</v>
      </c>
      <c r="AU174" s="259" t="s">
        <v>83</v>
      </c>
      <c r="AV174" s="14" t="s">
        <v>83</v>
      </c>
      <c r="AW174" s="14" t="s">
        <v>32</v>
      </c>
      <c r="AX174" s="14" t="s">
        <v>75</v>
      </c>
      <c r="AY174" s="259" t="s">
        <v>129</v>
      </c>
    </row>
    <row r="175" s="12" customFormat="1">
      <c r="A175" s="12"/>
      <c r="B175" s="228"/>
      <c r="C175" s="229"/>
      <c r="D175" s="223" t="s">
        <v>136</v>
      </c>
      <c r="E175" s="230" t="s">
        <v>1</v>
      </c>
      <c r="F175" s="231" t="s">
        <v>710</v>
      </c>
      <c r="G175" s="229"/>
      <c r="H175" s="232">
        <v>19.021999999999998</v>
      </c>
      <c r="I175" s="233"/>
      <c r="J175" s="229"/>
      <c r="K175" s="229"/>
      <c r="L175" s="234"/>
      <c r="M175" s="235"/>
      <c r="N175" s="236"/>
      <c r="O175" s="236"/>
      <c r="P175" s="236"/>
      <c r="Q175" s="236"/>
      <c r="R175" s="236"/>
      <c r="S175" s="236"/>
      <c r="T175" s="237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38" t="s">
        <v>136</v>
      </c>
      <c r="AU175" s="238" t="s">
        <v>83</v>
      </c>
      <c r="AV175" s="12" t="s">
        <v>85</v>
      </c>
      <c r="AW175" s="12" t="s">
        <v>32</v>
      </c>
      <c r="AX175" s="12" t="s">
        <v>75</v>
      </c>
      <c r="AY175" s="238" t="s">
        <v>129</v>
      </c>
    </row>
    <row r="176" s="13" customFormat="1">
      <c r="A176" s="13"/>
      <c r="B176" s="239"/>
      <c r="C176" s="240"/>
      <c r="D176" s="223" t="s">
        <v>136</v>
      </c>
      <c r="E176" s="241" t="s">
        <v>1</v>
      </c>
      <c r="F176" s="242" t="s">
        <v>138</v>
      </c>
      <c r="G176" s="240"/>
      <c r="H176" s="243">
        <v>116.90199999999999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136</v>
      </c>
      <c r="AU176" s="249" t="s">
        <v>83</v>
      </c>
      <c r="AV176" s="13" t="s">
        <v>134</v>
      </c>
      <c r="AW176" s="13" t="s">
        <v>32</v>
      </c>
      <c r="AX176" s="13" t="s">
        <v>83</v>
      </c>
      <c r="AY176" s="249" t="s">
        <v>129</v>
      </c>
    </row>
    <row r="177" s="2" customFormat="1" ht="21.75" customHeight="1">
      <c r="A177" s="38"/>
      <c r="B177" s="39"/>
      <c r="C177" s="210" t="s">
        <v>147</v>
      </c>
      <c r="D177" s="210" t="s">
        <v>130</v>
      </c>
      <c r="E177" s="211" t="s">
        <v>171</v>
      </c>
      <c r="F177" s="212" t="s">
        <v>172</v>
      </c>
      <c r="G177" s="213" t="s">
        <v>146</v>
      </c>
      <c r="H177" s="214">
        <v>58.450000000000003</v>
      </c>
      <c r="I177" s="215"/>
      <c r="J177" s="216">
        <f>ROUND(I177*H177,2)</f>
        <v>0</v>
      </c>
      <c r="K177" s="212" t="s">
        <v>1</v>
      </c>
      <c r="L177" s="44"/>
      <c r="M177" s="217" t="s">
        <v>1</v>
      </c>
      <c r="N177" s="218" t="s">
        <v>40</v>
      </c>
      <c r="O177" s="91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1" t="s">
        <v>134</v>
      </c>
      <c r="AT177" s="221" t="s">
        <v>130</v>
      </c>
      <c r="AU177" s="221" t="s">
        <v>83</v>
      </c>
      <c r="AY177" s="17" t="s">
        <v>129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7" t="s">
        <v>83</v>
      </c>
      <c r="BK177" s="222">
        <f>ROUND(I177*H177,2)</f>
        <v>0</v>
      </c>
      <c r="BL177" s="17" t="s">
        <v>134</v>
      </c>
      <c r="BM177" s="221" t="s">
        <v>173</v>
      </c>
    </row>
    <row r="178" s="2" customFormat="1">
      <c r="A178" s="38"/>
      <c r="B178" s="39"/>
      <c r="C178" s="40"/>
      <c r="D178" s="223" t="s">
        <v>135</v>
      </c>
      <c r="E178" s="40"/>
      <c r="F178" s="224" t="s">
        <v>172</v>
      </c>
      <c r="G178" s="40"/>
      <c r="H178" s="40"/>
      <c r="I178" s="225"/>
      <c r="J178" s="40"/>
      <c r="K178" s="40"/>
      <c r="L178" s="44"/>
      <c r="M178" s="226"/>
      <c r="N178" s="227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135</v>
      </c>
      <c r="AU178" s="17" t="s">
        <v>83</v>
      </c>
    </row>
    <row r="179" s="14" customFormat="1">
      <c r="A179" s="14"/>
      <c r="B179" s="250"/>
      <c r="C179" s="251"/>
      <c r="D179" s="223" t="s">
        <v>136</v>
      </c>
      <c r="E179" s="252" t="s">
        <v>1</v>
      </c>
      <c r="F179" s="253" t="s">
        <v>689</v>
      </c>
      <c r="G179" s="251"/>
      <c r="H179" s="252" t="s">
        <v>1</v>
      </c>
      <c r="I179" s="254"/>
      <c r="J179" s="251"/>
      <c r="K179" s="251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136</v>
      </c>
      <c r="AU179" s="259" t="s">
        <v>83</v>
      </c>
      <c r="AV179" s="14" t="s">
        <v>83</v>
      </c>
      <c r="AW179" s="14" t="s">
        <v>32</v>
      </c>
      <c r="AX179" s="14" t="s">
        <v>75</v>
      </c>
      <c r="AY179" s="259" t="s">
        <v>129</v>
      </c>
    </row>
    <row r="180" s="12" customFormat="1">
      <c r="A180" s="12"/>
      <c r="B180" s="228"/>
      <c r="C180" s="229"/>
      <c r="D180" s="223" t="s">
        <v>136</v>
      </c>
      <c r="E180" s="230" t="s">
        <v>1</v>
      </c>
      <c r="F180" s="231" t="s">
        <v>711</v>
      </c>
      <c r="G180" s="229"/>
      <c r="H180" s="232">
        <v>29.335000000000001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38" t="s">
        <v>136</v>
      </c>
      <c r="AU180" s="238" t="s">
        <v>83</v>
      </c>
      <c r="AV180" s="12" t="s">
        <v>85</v>
      </c>
      <c r="AW180" s="12" t="s">
        <v>32</v>
      </c>
      <c r="AX180" s="12" t="s">
        <v>75</v>
      </c>
      <c r="AY180" s="238" t="s">
        <v>129</v>
      </c>
    </row>
    <row r="181" s="14" customFormat="1">
      <c r="A181" s="14"/>
      <c r="B181" s="250"/>
      <c r="C181" s="251"/>
      <c r="D181" s="223" t="s">
        <v>136</v>
      </c>
      <c r="E181" s="252" t="s">
        <v>1</v>
      </c>
      <c r="F181" s="253" t="s">
        <v>691</v>
      </c>
      <c r="G181" s="251"/>
      <c r="H181" s="252" t="s">
        <v>1</v>
      </c>
      <c r="I181" s="254"/>
      <c r="J181" s="251"/>
      <c r="K181" s="251"/>
      <c r="L181" s="255"/>
      <c r="M181" s="256"/>
      <c r="N181" s="257"/>
      <c r="O181" s="257"/>
      <c r="P181" s="257"/>
      <c r="Q181" s="257"/>
      <c r="R181" s="257"/>
      <c r="S181" s="257"/>
      <c r="T181" s="25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9" t="s">
        <v>136</v>
      </c>
      <c r="AU181" s="259" t="s">
        <v>83</v>
      </c>
      <c r="AV181" s="14" t="s">
        <v>83</v>
      </c>
      <c r="AW181" s="14" t="s">
        <v>32</v>
      </c>
      <c r="AX181" s="14" t="s">
        <v>75</v>
      </c>
      <c r="AY181" s="259" t="s">
        <v>129</v>
      </c>
    </row>
    <row r="182" s="12" customFormat="1">
      <c r="A182" s="12"/>
      <c r="B182" s="228"/>
      <c r="C182" s="229"/>
      <c r="D182" s="223" t="s">
        <v>136</v>
      </c>
      <c r="E182" s="230" t="s">
        <v>1</v>
      </c>
      <c r="F182" s="231" t="s">
        <v>712</v>
      </c>
      <c r="G182" s="229"/>
      <c r="H182" s="232">
        <v>19.605</v>
      </c>
      <c r="I182" s="233"/>
      <c r="J182" s="229"/>
      <c r="K182" s="229"/>
      <c r="L182" s="234"/>
      <c r="M182" s="235"/>
      <c r="N182" s="236"/>
      <c r="O182" s="236"/>
      <c r="P182" s="236"/>
      <c r="Q182" s="236"/>
      <c r="R182" s="236"/>
      <c r="S182" s="236"/>
      <c r="T182" s="237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38" t="s">
        <v>136</v>
      </c>
      <c r="AU182" s="238" t="s">
        <v>83</v>
      </c>
      <c r="AV182" s="12" t="s">
        <v>85</v>
      </c>
      <c r="AW182" s="12" t="s">
        <v>32</v>
      </c>
      <c r="AX182" s="12" t="s">
        <v>75</v>
      </c>
      <c r="AY182" s="238" t="s">
        <v>129</v>
      </c>
    </row>
    <row r="183" s="14" customFormat="1">
      <c r="A183" s="14"/>
      <c r="B183" s="250"/>
      <c r="C183" s="251"/>
      <c r="D183" s="223" t="s">
        <v>136</v>
      </c>
      <c r="E183" s="252" t="s">
        <v>1</v>
      </c>
      <c r="F183" s="253" t="s">
        <v>693</v>
      </c>
      <c r="G183" s="251"/>
      <c r="H183" s="252" t="s">
        <v>1</v>
      </c>
      <c r="I183" s="254"/>
      <c r="J183" s="251"/>
      <c r="K183" s="251"/>
      <c r="L183" s="255"/>
      <c r="M183" s="256"/>
      <c r="N183" s="257"/>
      <c r="O183" s="257"/>
      <c r="P183" s="257"/>
      <c r="Q183" s="257"/>
      <c r="R183" s="257"/>
      <c r="S183" s="257"/>
      <c r="T183" s="25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9" t="s">
        <v>136</v>
      </c>
      <c r="AU183" s="259" t="s">
        <v>83</v>
      </c>
      <c r="AV183" s="14" t="s">
        <v>83</v>
      </c>
      <c r="AW183" s="14" t="s">
        <v>32</v>
      </c>
      <c r="AX183" s="14" t="s">
        <v>75</v>
      </c>
      <c r="AY183" s="259" t="s">
        <v>129</v>
      </c>
    </row>
    <row r="184" s="12" customFormat="1">
      <c r="A184" s="12"/>
      <c r="B184" s="228"/>
      <c r="C184" s="229"/>
      <c r="D184" s="223" t="s">
        <v>136</v>
      </c>
      <c r="E184" s="230" t="s">
        <v>1</v>
      </c>
      <c r="F184" s="231" t="s">
        <v>713</v>
      </c>
      <c r="G184" s="229"/>
      <c r="H184" s="232">
        <v>9.5099999999999998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38" t="s">
        <v>136</v>
      </c>
      <c r="AU184" s="238" t="s">
        <v>83</v>
      </c>
      <c r="AV184" s="12" t="s">
        <v>85</v>
      </c>
      <c r="AW184" s="12" t="s">
        <v>32</v>
      </c>
      <c r="AX184" s="12" t="s">
        <v>75</v>
      </c>
      <c r="AY184" s="238" t="s">
        <v>129</v>
      </c>
    </row>
    <row r="185" s="13" customFormat="1">
      <c r="A185" s="13"/>
      <c r="B185" s="239"/>
      <c r="C185" s="240"/>
      <c r="D185" s="223" t="s">
        <v>136</v>
      </c>
      <c r="E185" s="241" t="s">
        <v>1</v>
      </c>
      <c r="F185" s="242" t="s">
        <v>138</v>
      </c>
      <c r="G185" s="240"/>
      <c r="H185" s="243">
        <v>58.449999999999996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136</v>
      </c>
      <c r="AU185" s="249" t="s">
        <v>83</v>
      </c>
      <c r="AV185" s="13" t="s">
        <v>134</v>
      </c>
      <c r="AW185" s="13" t="s">
        <v>32</v>
      </c>
      <c r="AX185" s="13" t="s">
        <v>83</v>
      </c>
      <c r="AY185" s="249" t="s">
        <v>129</v>
      </c>
    </row>
    <row r="186" s="2" customFormat="1" ht="21.75" customHeight="1">
      <c r="A186" s="38"/>
      <c r="B186" s="39"/>
      <c r="C186" s="210" t="s">
        <v>176</v>
      </c>
      <c r="D186" s="210" t="s">
        <v>130</v>
      </c>
      <c r="E186" s="211" t="s">
        <v>177</v>
      </c>
      <c r="F186" s="212" t="s">
        <v>178</v>
      </c>
      <c r="G186" s="213" t="s">
        <v>179</v>
      </c>
      <c r="H186" s="214">
        <v>177.21000000000001</v>
      </c>
      <c r="I186" s="215"/>
      <c r="J186" s="216">
        <f>ROUND(I186*H186,2)</f>
        <v>0</v>
      </c>
      <c r="K186" s="212" t="s">
        <v>1</v>
      </c>
      <c r="L186" s="44"/>
      <c r="M186" s="217" t="s">
        <v>1</v>
      </c>
      <c r="N186" s="218" t="s">
        <v>40</v>
      </c>
      <c r="O186" s="91"/>
      <c r="P186" s="219">
        <f>O186*H186</f>
        <v>0</v>
      </c>
      <c r="Q186" s="219">
        <v>0</v>
      </c>
      <c r="R186" s="219">
        <f>Q186*H186</f>
        <v>0</v>
      </c>
      <c r="S186" s="219">
        <v>0</v>
      </c>
      <c r="T186" s="22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1" t="s">
        <v>134</v>
      </c>
      <c r="AT186" s="221" t="s">
        <v>130</v>
      </c>
      <c r="AU186" s="221" t="s">
        <v>83</v>
      </c>
      <c r="AY186" s="17" t="s">
        <v>129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7" t="s">
        <v>83</v>
      </c>
      <c r="BK186" s="222">
        <f>ROUND(I186*H186,2)</f>
        <v>0</v>
      </c>
      <c r="BL186" s="17" t="s">
        <v>134</v>
      </c>
      <c r="BM186" s="221" t="s">
        <v>180</v>
      </c>
    </row>
    <row r="187" s="2" customFormat="1">
      <c r="A187" s="38"/>
      <c r="B187" s="39"/>
      <c r="C187" s="40"/>
      <c r="D187" s="223" t="s">
        <v>135</v>
      </c>
      <c r="E187" s="40"/>
      <c r="F187" s="224" t="s">
        <v>714</v>
      </c>
      <c r="G187" s="40"/>
      <c r="H187" s="40"/>
      <c r="I187" s="225"/>
      <c r="J187" s="40"/>
      <c r="K187" s="40"/>
      <c r="L187" s="44"/>
      <c r="M187" s="226"/>
      <c r="N187" s="227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135</v>
      </c>
      <c r="AU187" s="17" t="s">
        <v>83</v>
      </c>
    </row>
    <row r="188" s="14" customFormat="1">
      <c r="A188" s="14"/>
      <c r="B188" s="250"/>
      <c r="C188" s="251"/>
      <c r="D188" s="223" t="s">
        <v>136</v>
      </c>
      <c r="E188" s="252" t="s">
        <v>1</v>
      </c>
      <c r="F188" s="253" t="s">
        <v>689</v>
      </c>
      <c r="G188" s="251"/>
      <c r="H188" s="252" t="s">
        <v>1</v>
      </c>
      <c r="I188" s="254"/>
      <c r="J188" s="251"/>
      <c r="K188" s="251"/>
      <c r="L188" s="255"/>
      <c r="M188" s="256"/>
      <c r="N188" s="257"/>
      <c r="O188" s="257"/>
      <c r="P188" s="257"/>
      <c r="Q188" s="257"/>
      <c r="R188" s="257"/>
      <c r="S188" s="257"/>
      <c r="T188" s="25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9" t="s">
        <v>136</v>
      </c>
      <c r="AU188" s="259" t="s">
        <v>83</v>
      </c>
      <c r="AV188" s="14" t="s">
        <v>83</v>
      </c>
      <c r="AW188" s="14" t="s">
        <v>32</v>
      </c>
      <c r="AX188" s="14" t="s">
        <v>75</v>
      </c>
      <c r="AY188" s="259" t="s">
        <v>129</v>
      </c>
    </row>
    <row r="189" s="12" customFormat="1">
      <c r="A189" s="12"/>
      <c r="B189" s="228"/>
      <c r="C189" s="229"/>
      <c r="D189" s="223" t="s">
        <v>136</v>
      </c>
      <c r="E189" s="230" t="s">
        <v>1</v>
      </c>
      <c r="F189" s="231" t="s">
        <v>715</v>
      </c>
      <c r="G189" s="229"/>
      <c r="H189" s="232">
        <v>66.790000000000006</v>
      </c>
      <c r="I189" s="233"/>
      <c r="J189" s="229"/>
      <c r="K189" s="229"/>
      <c r="L189" s="234"/>
      <c r="M189" s="235"/>
      <c r="N189" s="236"/>
      <c r="O189" s="236"/>
      <c r="P189" s="236"/>
      <c r="Q189" s="236"/>
      <c r="R189" s="236"/>
      <c r="S189" s="236"/>
      <c r="T189" s="237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38" t="s">
        <v>136</v>
      </c>
      <c r="AU189" s="238" t="s">
        <v>83</v>
      </c>
      <c r="AV189" s="12" t="s">
        <v>85</v>
      </c>
      <c r="AW189" s="12" t="s">
        <v>32</v>
      </c>
      <c r="AX189" s="12" t="s">
        <v>75</v>
      </c>
      <c r="AY189" s="238" t="s">
        <v>129</v>
      </c>
    </row>
    <row r="190" s="14" customFormat="1">
      <c r="A190" s="14"/>
      <c r="B190" s="250"/>
      <c r="C190" s="251"/>
      <c r="D190" s="223" t="s">
        <v>136</v>
      </c>
      <c r="E190" s="252" t="s">
        <v>1</v>
      </c>
      <c r="F190" s="253" t="s">
        <v>691</v>
      </c>
      <c r="G190" s="251"/>
      <c r="H190" s="252" t="s">
        <v>1</v>
      </c>
      <c r="I190" s="254"/>
      <c r="J190" s="251"/>
      <c r="K190" s="251"/>
      <c r="L190" s="255"/>
      <c r="M190" s="256"/>
      <c r="N190" s="257"/>
      <c r="O190" s="257"/>
      <c r="P190" s="257"/>
      <c r="Q190" s="257"/>
      <c r="R190" s="257"/>
      <c r="S190" s="257"/>
      <c r="T190" s="25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9" t="s">
        <v>136</v>
      </c>
      <c r="AU190" s="259" t="s">
        <v>83</v>
      </c>
      <c r="AV190" s="14" t="s">
        <v>83</v>
      </c>
      <c r="AW190" s="14" t="s">
        <v>32</v>
      </c>
      <c r="AX190" s="14" t="s">
        <v>75</v>
      </c>
      <c r="AY190" s="259" t="s">
        <v>129</v>
      </c>
    </row>
    <row r="191" s="12" customFormat="1">
      <c r="A191" s="12"/>
      <c r="B191" s="228"/>
      <c r="C191" s="229"/>
      <c r="D191" s="223" t="s">
        <v>136</v>
      </c>
      <c r="E191" s="230" t="s">
        <v>1</v>
      </c>
      <c r="F191" s="231" t="s">
        <v>716</v>
      </c>
      <c r="G191" s="229"/>
      <c r="H191" s="232">
        <v>110.42</v>
      </c>
      <c r="I191" s="233"/>
      <c r="J191" s="229"/>
      <c r="K191" s="229"/>
      <c r="L191" s="234"/>
      <c r="M191" s="235"/>
      <c r="N191" s="236"/>
      <c r="O191" s="236"/>
      <c r="P191" s="236"/>
      <c r="Q191" s="236"/>
      <c r="R191" s="236"/>
      <c r="S191" s="236"/>
      <c r="T191" s="237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38" t="s">
        <v>136</v>
      </c>
      <c r="AU191" s="238" t="s">
        <v>83</v>
      </c>
      <c r="AV191" s="12" t="s">
        <v>85</v>
      </c>
      <c r="AW191" s="12" t="s">
        <v>32</v>
      </c>
      <c r="AX191" s="12" t="s">
        <v>75</v>
      </c>
      <c r="AY191" s="238" t="s">
        <v>129</v>
      </c>
    </row>
    <row r="192" s="13" customFormat="1">
      <c r="A192" s="13"/>
      <c r="B192" s="239"/>
      <c r="C192" s="240"/>
      <c r="D192" s="223" t="s">
        <v>136</v>
      </c>
      <c r="E192" s="241" t="s">
        <v>1</v>
      </c>
      <c r="F192" s="242" t="s">
        <v>138</v>
      </c>
      <c r="G192" s="240"/>
      <c r="H192" s="243">
        <v>177.21000000000001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136</v>
      </c>
      <c r="AU192" s="249" t="s">
        <v>83</v>
      </c>
      <c r="AV192" s="13" t="s">
        <v>134</v>
      </c>
      <c r="AW192" s="13" t="s">
        <v>32</v>
      </c>
      <c r="AX192" s="13" t="s">
        <v>83</v>
      </c>
      <c r="AY192" s="249" t="s">
        <v>129</v>
      </c>
    </row>
    <row r="193" s="2" customFormat="1" ht="21.75" customHeight="1">
      <c r="A193" s="38"/>
      <c r="B193" s="39"/>
      <c r="C193" s="210" t="s">
        <v>160</v>
      </c>
      <c r="D193" s="210" t="s">
        <v>130</v>
      </c>
      <c r="E193" s="211" t="s">
        <v>184</v>
      </c>
      <c r="F193" s="212" t="s">
        <v>185</v>
      </c>
      <c r="G193" s="213" t="s">
        <v>179</v>
      </c>
      <c r="H193" s="214">
        <v>177.21000000000001</v>
      </c>
      <c r="I193" s="215"/>
      <c r="J193" s="216">
        <f>ROUND(I193*H193,2)</f>
        <v>0</v>
      </c>
      <c r="K193" s="212" t="s">
        <v>1</v>
      </c>
      <c r="L193" s="44"/>
      <c r="M193" s="217" t="s">
        <v>1</v>
      </c>
      <c r="N193" s="218" t="s">
        <v>40</v>
      </c>
      <c r="O193" s="91"/>
      <c r="P193" s="219">
        <f>O193*H193</f>
        <v>0</v>
      </c>
      <c r="Q193" s="219">
        <v>0</v>
      </c>
      <c r="R193" s="219">
        <f>Q193*H193</f>
        <v>0</v>
      </c>
      <c r="S193" s="219">
        <v>0</v>
      </c>
      <c r="T193" s="22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1" t="s">
        <v>134</v>
      </c>
      <c r="AT193" s="221" t="s">
        <v>130</v>
      </c>
      <c r="AU193" s="221" t="s">
        <v>83</v>
      </c>
      <c r="AY193" s="17" t="s">
        <v>129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7" t="s">
        <v>83</v>
      </c>
      <c r="BK193" s="222">
        <f>ROUND(I193*H193,2)</f>
        <v>0</v>
      </c>
      <c r="BL193" s="17" t="s">
        <v>134</v>
      </c>
      <c r="BM193" s="221" t="s">
        <v>186</v>
      </c>
    </row>
    <row r="194" s="2" customFormat="1">
      <c r="A194" s="38"/>
      <c r="B194" s="39"/>
      <c r="C194" s="40"/>
      <c r="D194" s="223" t="s">
        <v>135</v>
      </c>
      <c r="E194" s="40"/>
      <c r="F194" s="224" t="s">
        <v>185</v>
      </c>
      <c r="G194" s="40"/>
      <c r="H194" s="40"/>
      <c r="I194" s="225"/>
      <c r="J194" s="40"/>
      <c r="K194" s="40"/>
      <c r="L194" s="44"/>
      <c r="M194" s="226"/>
      <c r="N194" s="227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135</v>
      </c>
      <c r="AU194" s="17" t="s">
        <v>83</v>
      </c>
    </row>
    <row r="195" s="14" customFormat="1">
      <c r="A195" s="14"/>
      <c r="B195" s="250"/>
      <c r="C195" s="251"/>
      <c r="D195" s="223" t="s">
        <v>136</v>
      </c>
      <c r="E195" s="252" t="s">
        <v>1</v>
      </c>
      <c r="F195" s="253" t="s">
        <v>689</v>
      </c>
      <c r="G195" s="251"/>
      <c r="H195" s="252" t="s">
        <v>1</v>
      </c>
      <c r="I195" s="254"/>
      <c r="J195" s="251"/>
      <c r="K195" s="251"/>
      <c r="L195" s="255"/>
      <c r="M195" s="256"/>
      <c r="N195" s="257"/>
      <c r="O195" s="257"/>
      <c r="P195" s="257"/>
      <c r="Q195" s="257"/>
      <c r="R195" s="257"/>
      <c r="S195" s="257"/>
      <c r="T195" s="25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9" t="s">
        <v>136</v>
      </c>
      <c r="AU195" s="259" t="s">
        <v>83</v>
      </c>
      <c r="AV195" s="14" t="s">
        <v>83</v>
      </c>
      <c r="AW195" s="14" t="s">
        <v>32</v>
      </c>
      <c r="AX195" s="14" t="s">
        <v>75</v>
      </c>
      <c r="AY195" s="259" t="s">
        <v>129</v>
      </c>
    </row>
    <row r="196" s="12" customFormat="1">
      <c r="A196" s="12"/>
      <c r="B196" s="228"/>
      <c r="C196" s="229"/>
      <c r="D196" s="223" t="s">
        <v>136</v>
      </c>
      <c r="E196" s="230" t="s">
        <v>1</v>
      </c>
      <c r="F196" s="231" t="s">
        <v>715</v>
      </c>
      <c r="G196" s="229"/>
      <c r="H196" s="232">
        <v>66.790000000000006</v>
      </c>
      <c r="I196" s="233"/>
      <c r="J196" s="229"/>
      <c r="K196" s="229"/>
      <c r="L196" s="234"/>
      <c r="M196" s="235"/>
      <c r="N196" s="236"/>
      <c r="O196" s="236"/>
      <c r="P196" s="236"/>
      <c r="Q196" s="236"/>
      <c r="R196" s="236"/>
      <c r="S196" s="236"/>
      <c r="T196" s="237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38" t="s">
        <v>136</v>
      </c>
      <c r="AU196" s="238" t="s">
        <v>83</v>
      </c>
      <c r="AV196" s="12" t="s">
        <v>85</v>
      </c>
      <c r="AW196" s="12" t="s">
        <v>32</v>
      </c>
      <c r="AX196" s="12" t="s">
        <v>75</v>
      </c>
      <c r="AY196" s="238" t="s">
        <v>129</v>
      </c>
    </row>
    <row r="197" s="14" customFormat="1">
      <c r="A197" s="14"/>
      <c r="B197" s="250"/>
      <c r="C197" s="251"/>
      <c r="D197" s="223" t="s">
        <v>136</v>
      </c>
      <c r="E197" s="252" t="s">
        <v>1</v>
      </c>
      <c r="F197" s="253" t="s">
        <v>691</v>
      </c>
      <c r="G197" s="251"/>
      <c r="H197" s="252" t="s">
        <v>1</v>
      </c>
      <c r="I197" s="254"/>
      <c r="J197" s="251"/>
      <c r="K197" s="251"/>
      <c r="L197" s="255"/>
      <c r="M197" s="256"/>
      <c r="N197" s="257"/>
      <c r="O197" s="257"/>
      <c r="P197" s="257"/>
      <c r="Q197" s="257"/>
      <c r="R197" s="257"/>
      <c r="S197" s="257"/>
      <c r="T197" s="25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9" t="s">
        <v>136</v>
      </c>
      <c r="AU197" s="259" t="s">
        <v>83</v>
      </c>
      <c r="AV197" s="14" t="s">
        <v>83</v>
      </c>
      <c r="AW197" s="14" t="s">
        <v>32</v>
      </c>
      <c r="AX197" s="14" t="s">
        <v>75</v>
      </c>
      <c r="AY197" s="259" t="s">
        <v>129</v>
      </c>
    </row>
    <row r="198" s="12" customFormat="1">
      <c r="A198" s="12"/>
      <c r="B198" s="228"/>
      <c r="C198" s="229"/>
      <c r="D198" s="223" t="s">
        <v>136</v>
      </c>
      <c r="E198" s="230" t="s">
        <v>1</v>
      </c>
      <c r="F198" s="231" t="s">
        <v>716</v>
      </c>
      <c r="G198" s="229"/>
      <c r="H198" s="232">
        <v>110.42</v>
      </c>
      <c r="I198" s="233"/>
      <c r="J198" s="229"/>
      <c r="K198" s="229"/>
      <c r="L198" s="234"/>
      <c r="M198" s="235"/>
      <c r="N198" s="236"/>
      <c r="O198" s="236"/>
      <c r="P198" s="236"/>
      <c r="Q198" s="236"/>
      <c r="R198" s="236"/>
      <c r="S198" s="236"/>
      <c r="T198" s="237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38" t="s">
        <v>136</v>
      </c>
      <c r="AU198" s="238" t="s">
        <v>83</v>
      </c>
      <c r="AV198" s="12" t="s">
        <v>85</v>
      </c>
      <c r="AW198" s="12" t="s">
        <v>32</v>
      </c>
      <c r="AX198" s="12" t="s">
        <v>75</v>
      </c>
      <c r="AY198" s="238" t="s">
        <v>129</v>
      </c>
    </row>
    <row r="199" s="13" customFormat="1">
      <c r="A199" s="13"/>
      <c r="B199" s="239"/>
      <c r="C199" s="240"/>
      <c r="D199" s="223" t="s">
        <v>136</v>
      </c>
      <c r="E199" s="241" t="s">
        <v>1</v>
      </c>
      <c r="F199" s="242" t="s">
        <v>138</v>
      </c>
      <c r="G199" s="240"/>
      <c r="H199" s="243">
        <v>177.21000000000001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9" t="s">
        <v>136</v>
      </c>
      <c r="AU199" s="249" t="s">
        <v>83</v>
      </c>
      <c r="AV199" s="13" t="s">
        <v>134</v>
      </c>
      <c r="AW199" s="13" t="s">
        <v>32</v>
      </c>
      <c r="AX199" s="13" t="s">
        <v>83</v>
      </c>
      <c r="AY199" s="249" t="s">
        <v>129</v>
      </c>
    </row>
    <row r="200" s="2" customFormat="1" ht="21.75" customHeight="1">
      <c r="A200" s="38"/>
      <c r="B200" s="39"/>
      <c r="C200" s="210" t="s">
        <v>188</v>
      </c>
      <c r="D200" s="210" t="s">
        <v>130</v>
      </c>
      <c r="E200" s="211" t="s">
        <v>189</v>
      </c>
      <c r="F200" s="212" t="s">
        <v>190</v>
      </c>
      <c r="G200" s="213" t="s">
        <v>179</v>
      </c>
      <c r="H200" s="214">
        <v>258.25</v>
      </c>
      <c r="I200" s="215"/>
      <c r="J200" s="216">
        <f>ROUND(I200*H200,2)</f>
        <v>0</v>
      </c>
      <c r="K200" s="212" t="s">
        <v>1</v>
      </c>
      <c r="L200" s="44"/>
      <c r="M200" s="217" t="s">
        <v>1</v>
      </c>
      <c r="N200" s="218" t="s">
        <v>40</v>
      </c>
      <c r="O200" s="91"/>
      <c r="P200" s="219">
        <f>O200*H200</f>
        <v>0</v>
      </c>
      <c r="Q200" s="219">
        <v>0</v>
      </c>
      <c r="R200" s="219">
        <f>Q200*H200</f>
        <v>0</v>
      </c>
      <c r="S200" s="219">
        <v>0</v>
      </c>
      <c r="T200" s="22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1" t="s">
        <v>134</v>
      </c>
      <c r="AT200" s="221" t="s">
        <v>130</v>
      </c>
      <c r="AU200" s="221" t="s">
        <v>83</v>
      </c>
      <c r="AY200" s="17" t="s">
        <v>129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7" t="s">
        <v>83</v>
      </c>
      <c r="BK200" s="222">
        <f>ROUND(I200*H200,2)</f>
        <v>0</v>
      </c>
      <c r="BL200" s="17" t="s">
        <v>134</v>
      </c>
      <c r="BM200" s="221" t="s">
        <v>191</v>
      </c>
    </row>
    <row r="201" s="2" customFormat="1">
      <c r="A201" s="38"/>
      <c r="B201" s="39"/>
      <c r="C201" s="40"/>
      <c r="D201" s="223" t="s">
        <v>135</v>
      </c>
      <c r="E201" s="40"/>
      <c r="F201" s="224" t="s">
        <v>717</v>
      </c>
      <c r="G201" s="40"/>
      <c r="H201" s="40"/>
      <c r="I201" s="225"/>
      <c r="J201" s="40"/>
      <c r="K201" s="40"/>
      <c r="L201" s="44"/>
      <c r="M201" s="226"/>
      <c r="N201" s="227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135</v>
      </c>
      <c r="AU201" s="17" t="s">
        <v>83</v>
      </c>
    </row>
    <row r="202" s="14" customFormat="1">
      <c r="A202" s="14"/>
      <c r="B202" s="250"/>
      <c r="C202" s="251"/>
      <c r="D202" s="223" t="s">
        <v>136</v>
      </c>
      <c r="E202" s="252" t="s">
        <v>1</v>
      </c>
      <c r="F202" s="253" t="s">
        <v>689</v>
      </c>
      <c r="G202" s="251"/>
      <c r="H202" s="252" t="s">
        <v>1</v>
      </c>
      <c r="I202" s="254"/>
      <c r="J202" s="251"/>
      <c r="K202" s="251"/>
      <c r="L202" s="255"/>
      <c r="M202" s="256"/>
      <c r="N202" s="257"/>
      <c r="O202" s="257"/>
      <c r="P202" s="257"/>
      <c r="Q202" s="257"/>
      <c r="R202" s="257"/>
      <c r="S202" s="257"/>
      <c r="T202" s="25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9" t="s">
        <v>136</v>
      </c>
      <c r="AU202" s="259" t="s">
        <v>83</v>
      </c>
      <c r="AV202" s="14" t="s">
        <v>83</v>
      </c>
      <c r="AW202" s="14" t="s">
        <v>32</v>
      </c>
      <c r="AX202" s="14" t="s">
        <v>75</v>
      </c>
      <c r="AY202" s="259" t="s">
        <v>129</v>
      </c>
    </row>
    <row r="203" s="12" customFormat="1">
      <c r="A203" s="12"/>
      <c r="B203" s="228"/>
      <c r="C203" s="229"/>
      <c r="D203" s="223" t="s">
        <v>136</v>
      </c>
      <c r="E203" s="230" t="s">
        <v>1</v>
      </c>
      <c r="F203" s="231" t="s">
        <v>718</v>
      </c>
      <c r="G203" s="229"/>
      <c r="H203" s="232">
        <v>147.63</v>
      </c>
      <c r="I203" s="233"/>
      <c r="J203" s="229"/>
      <c r="K203" s="229"/>
      <c r="L203" s="234"/>
      <c r="M203" s="235"/>
      <c r="N203" s="236"/>
      <c r="O203" s="236"/>
      <c r="P203" s="236"/>
      <c r="Q203" s="236"/>
      <c r="R203" s="236"/>
      <c r="S203" s="236"/>
      <c r="T203" s="237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38" t="s">
        <v>136</v>
      </c>
      <c r="AU203" s="238" t="s">
        <v>83</v>
      </c>
      <c r="AV203" s="12" t="s">
        <v>85</v>
      </c>
      <c r="AW203" s="12" t="s">
        <v>32</v>
      </c>
      <c r="AX203" s="12" t="s">
        <v>75</v>
      </c>
      <c r="AY203" s="238" t="s">
        <v>129</v>
      </c>
    </row>
    <row r="204" s="14" customFormat="1">
      <c r="A204" s="14"/>
      <c r="B204" s="250"/>
      <c r="C204" s="251"/>
      <c r="D204" s="223" t="s">
        <v>136</v>
      </c>
      <c r="E204" s="252" t="s">
        <v>1</v>
      </c>
      <c r="F204" s="253" t="s">
        <v>691</v>
      </c>
      <c r="G204" s="251"/>
      <c r="H204" s="252" t="s">
        <v>1</v>
      </c>
      <c r="I204" s="254"/>
      <c r="J204" s="251"/>
      <c r="K204" s="251"/>
      <c r="L204" s="255"/>
      <c r="M204" s="256"/>
      <c r="N204" s="257"/>
      <c r="O204" s="257"/>
      <c r="P204" s="257"/>
      <c r="Q204" s="257"/>
      <c r="R204" s="257"/>
      <c r="S204" s="257"/>
      <c r="T204" s="25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9" t="s">
        <v>136</v>
      </c>
      <c r="AU204" s="259" t="s">
        <v>83</v>
      </c>
      <c r="AV204" s="14" t="s">
        <v>83</v>
      </c>
      <c r="AW204" s="14" t="s">
        <v>32</v>
      </c>
      <c r="AX204" s="14" t="s">
        <v>75</v>
      </c>
      <c r="AY204" s="259" t="s">
        <v>129</v>
      </c>
    </row>
    <row r="205" s="12" customFormat="1">
      <c r="A205" s="12"/>
      <c r="B205" s="228"/>
      <c r="C205" s="229"/>
      <c r="D205" s="223" t="s">
        <v>136</v>
      </c>
      <c r="E205" s="230" t="s">
        <v>1</v>
      </c>
      <c r="F205" s="231" t="s">
        <v>719</v>
      </c>
      <c r="G205" s="229"/>
      <c r="H205" s="232">
        <v>48.93</v>
      </c>
      <c r="I205" s="233"/>
      <c r="J205" s="229"/>
      <c r="K205" s="229"/>
      <c r="L205" s="234"/>
      <c r="M205" s="235"/>
      <c r="N205" s="236"/>
      <c r="O205" s="236"/>
      <c r="P205" s="236"/>
      <c r="Q205" s="236"/>
      <c r="R205" s="236"/>
      <c r="S205" s="236"/>
      <c r="T205" s="237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38" t="s">
        <v>136</v>
      </c>
      <c r="AU205" s="238" t="s">
        <v>83</v>
      </c>
      <c r="AV205" s="12" t="s">
        <v>85</v>
      </c>
      <c r="AW205" s="12" t="s">
        <v>32</v>
      </c>
      <c r="AX205" s="12" t="s">
        <v>75</v>
      </c>
      <c r="AY205" s="238" t="s">
        <v>129</v>
      </c>
    </row>
    <row r="206" s="14" customFormat="1">
      <c r="A206" s="14"/>
      <c r="B206" s="250"/>
      <c r="C206" s="251"/>
      <c r="D206" s="223" t="s">
        <v>136</v>
      </c>
      <c r="E206" s="252" t="s">
        <v>1</v>
      </c>
      <c r="F206" s="253" t="s">
        <v>693</v>
      </c>
      <c r="G206" s="251"/>
      <c r="H206" s="252" t="s">
        <v>1</v>
      </c>
      <c r="I206" s="254"/>
      <c r="J206" s="251"/>
      <c r="K206" s="251"/>
      <c r="L206" s="255"/>
      <c r="M206" s="256"/>
      <c r="N206" s="257"/>
      <c r="O206" s="257"/>
      <c r="P206" s="257"/>
      <c r="Q206" s="257"/>
      <c r="R206" s="257"/>
      <c r="S206" s="257"/>
      <c r="T206" s="25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9" t="s">
        <v>136</v>
      </c>
      <c r="AU206" s="259" t="s">
        <v>83</v>
      </c>
      <c r="AV206" s="14" t="s">
        <v>83</v>
      </c>
      <c r="AW206" s="14" t="s">
        <v>32</v>
      </c>
      <c r="AX206" s="14" t="s">
        <v>75</v>
      </c>
      <c r="AY206" s="259" t="s">
        <v>129</v>
      </c>
    </row>
    <row r="207" s="12" customFormat="1">
      <c r="A207" s="12"/>
      <c r="B207" s="228"/>
      <c r="C207" s="229"/>
      <c r="D207" s="223" t="s">
        <v>136</v>
      </c>
      <c r="E207" s="230" t="s">
        <v>1</v>
      </c>
      <c r="F207" s="231" t="s">
        <v>720</v>
      </c>
      <c r="G207" s="229"/>
      <c r="H207" s="232">
        <v>61.689999999999998</v>
      </c>
      <c r="I207" s="233"/>
      <c r="J207" s="229"/>
      <c r="K207" s="229"/>
      <c r="L207" s="234"/>
      <c r="M207" s="235"/>
      <c r="N207" s="236"/>
      <c r="O207" s="236"/>
      <c r="P207" s="236"/>
      <c r="Q207" s="236"/>
      <c r="R207" s="236"/>
      <c r="S207" s="236"/>
      <c r="T207" s="237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38" t="s">
        <v>136</v>
      </c>
      <c r="AU207" s="238" t="s">
        <v>83</v>
      </c>
      <c r="AV207" s="12" t="s">
        <v>85</v>
      </c>
      <c r="AW207" s="12" t="s">
        <v>32</v>
      </c>
      <c r="AX207" s="12" t="s">
        <v>75</v>
      </c>
      <c r="AY207" s="238" t="s">
        <v>129</v>
      </c>
    </row>
    <row r="208" s="13" customFormat="1">
      <c r="A208" s="13"/>
      <c r="B208" s="239"/>
      <c r="C208" s="240"/>
      <c r="D208" s="223" t="s">
        <v>136</v>
      </c>
      <c r="E208" s="241" t="s">
        <v>1</v>
      </c>
      <c r="F208" s="242" t="s">
        <v>138</v>
      </c>
      <c r="G208" s="240"/>
      <c r="H208" s="243">
        <v>258.25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9" t="s">
        <v>136</v>
      </c>
      <c r="AU208" s="249" t="s">
        <v>83</v>
      </c>
      <c r="AV208" s="13" t="s">
        <v>134</v>
      </c>
      <c r="AW208" s="13" t="s">
        <v>32</v>
      </c>
      <c r="AX208" s="13" t="s">
        <v>83</v>
      </c>
      <c r="AY208" s="249" t="s">
        <v>129</v>
      </c>
    </row>
    <row r="209" s="2" customFormat="1" ht="21.75" customHeight="1">
      <c r="A209" s="38"/>
      <c r="B209" s="39"/>
      <c r="C209" s="210" t="s">
        <v>166</v>
      </c>
      <c r="D209" s="210" t="s">
        <v>130</v>
      </c>
      <c r="E209" s="211" t="s">
        <v>195</v>
      </c>
      <c r="F209" s="212" t="s">
        <v>196</v>
      </c>
      <c r="G209" s="213" t="s">
        <v>179</v>
      </c>
      <c r="H209" s="214">
        <v>258.25</v>
      </c>
      <c r="I209" s="215"/>
      <c r="J209" s="216">
        <f>ROUND(I209*H209,2)</f>
        <v>0</v>
      </c>
      <c r="K209" s="212" t="s">
        <v>1</v>
      </c>
      <c r="L209" s="44"/>
      <c r="M209" s="217" t="s">
        <v>1</v>
      </c>
      <c r="N209" s="218" t="s">
        <v>40</v>
      </c>
      <c r="O209" s="91"/>
      <c r="P209" s="219">
        <f>O209*H209</f>
        <v>0</v>
      </c>
      <c r="Q209" s="219">
        <v>0</v>
      </c>
      <c r="R209" s="219">
        <f>Q209*H209</f>
        <v>0</v>
      </c>
      <c r="S209" s="219">
        <v>0</v>
      </c>
      <c r="T209" s="22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1" t="s">
        <v>134</v>
      </c>
      <c r="AT209" s="221" t="s">
        <v>130</v>
      </c>
      <c r="AU209" s="221" t="s">
        <v>83</v>
      </c>
      <c r="AY209" s="17" t="s">
        <v>129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7" t="s">
        <v>83</v>
      </c>
      <c r="BK209" s="222">
        <f>ROUND(I209*H209,2)</f>
        <v>0</v>
      </c>
      <c r="BL209" s="17" t="s">
        <v>134</v>
      </c>
      <c r="BM209" s="221" t="s">
        <v>197</v>
      </c>
    </row>
    <row r="210" s="2" customFormat="1">
      <c r="A210" s="38"/>
      <c r="B210" s="39"/>
      <c r="C210" s="40"/>
      <c r="D210" s="223" t="s">
        <v>135</v>
      </c>
      <c r="E210" s="40"/>
      <c r="F210" s="224" t="s">
        <v>196</v>
      </c>
      <c r="G210" s="40"/>
      <c r="H210" s="40"/>
      <c r="I210" s="225"/>
      <c r="J210" s="40"/>
      <c r="K210" s="40"/>
      <c r="L210" s="44"/>
      <c r="M210" s="226"/>
      <c r="N210" s="227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135</v>
      </c>
      <c r="AU210" s="17" t="s">
        <v>83</v>
      </c>
    </row>
    <row r="211" s="14" customFormat="1">
      <c r="A211" s="14"/>
      <c r="B211" s="250"/>
      <c r="C211" s="251"/>
      <c r="D211" s="223" t="s">
        <v>136</v>
      </c>
      <c r="E211" s="252" t="s">
        <v>1</v>
      </c>
      <c r="F211" s="253" t="s">
        <v>689</v>
      </c>
      <c r="G211" s="251"/>
      <c r="H211" s="252" t="s">
        <v>1</v>
      </c>
      <c r="I211" s="254"/>
      <c r="J211" s="251"/>
      <c r="K211" s="251"/>
      <c r="L211" s="255"/>
      <c r="M211" s="256"/>
      <c r="N211" s="257"/>
      <c r="O211" s="257"/>
      <c r="P211" s="257"/>
      <c r="Q211" s="257"/>
      <c r="R211" s="257"/>
      <c r="S211" s="257"/>
      <c r="T211" s="25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9" t="s">
        <v>136</v>
      </c>
      <c r="AU211" s="259" t="s">
        <v>83</v>
      </c>
      <c r="AV211" s="14" t="s">
        <v>83</v>
      </c>
      <c r="AW211" s="14" t="s">
        <v>32</v>
      </c>
      <c r="AX211" s="14" t="s">
        <v>75</v>
      </c>
      <c r="AY211" s="259" t="s">
        <v>129</v>
      </c>
    </row>
    <row r="212" s="12" customFormat="1">
      <c r="A212" s="12"/>
      <c r="B212" s="228"/>
      <c r="C212" s="229"/>
      <c r="D212" s="223" t="s">
        <v>136</v>
      </c>
      <c r="E212" s="230" t="s">
        <v>1</v>
      </c>
      <c r="F212" s="231" t="s">
        <v>718</v>
      </c>
      <c r="G212" s="229"/>
      <c r="H212" s="232">
        <v>147.63</v>
      </c>
      <c r="I212" s="233"/>
      <c r="J212" s="229"/>
      <c r="K212" s="229"/>
      <c r="L212" s="234"/>
      <c r="M212" s="235"/>
      <c r="N212" s="236"/>
      <c r="O212" s="236"/>
      <c r="P212" s="236"/>
      <c r="Q212" s="236"/>
      <c r="R212" s="236"/>
      <c r="S212" s="236"/>
      <c r="T212" s="237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38" t="s">
        <v>136</v>
      </c>
      <c r="AU212" s="238" t="s">
        <v>83</v>
      </c>
      <c r="AV212" s="12" t="s">
        <v>85</v>
      </c>
      <c r="AW212" s="12" t="s">
        <v>32</v>
      </c>
      <c r="AX212" s="12" t="s">
        <v>75</v>
      </c>
      <c r="AY212" s="238" t="s">
        <v>129</v>
      </c>
    </row>
    <row r="213" s="14" customFormat="1">
      <c r="A213" s="14"/>
      <c r="B213" s="250"/>
      <c r="C213" s="251"/>
      <c r="D213" s="223" t="s">
        <v>136</v>
      </c>
      <c r="E213" s="252" t="s">
        <v>1</v>
      </c>
      <c r="F213" s="253" t="s">
        <v>691</v>
      </c>
      <c r="G213" s="251"/>
      <c r="H213" s="252" t="s">
        <v>1</v>
      </c>
      <c r="I213" s="254"/>
      <c r="J213" s="251"/>
      <c r="K213" s="251"/>
      <c r="L213" s="255"/>
      <c r="M213" s="256"/>
      <c r="N213" s="257"/>
      <c r="O213" s="257"/>
      <c r="P213" s="257"/>
      <c r="Q213" s="257"/>
      <c r="R213" s="257"/>
      <c r="S213" s="257"/>
      <c r="T213" s="25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9" t="s">
        <v>136</v>
      </c>
      <c r="AU213" s="259" t="s">
        <v>83</v>
      </c>
      <c r="AV213" s="14" t="s">
        <v>83</v>
      </c>
      <c r="AW213" s="14" t="s">
        <v>32</v>
      </c>
      <c r="AX213" s="14" t="s">
        <v>75</v>
      </c>
      <c r="AY213" s="259" t="s">
        <v>129</v>
      </c>
    </row>
    <row r="214" s="12" customFormat="1">
      <c r="A214" s="12"/>
      <c r="B214" s="228"/>
      <c r="C214" s="229"/>
      <c r="D214" s="223" t="s">
        <v>136</v>
      </c>
      <c r="E214" s="230" t="s">
        <v>1</v>
      </c>
      <c r="F214" s="231" t="s">
        <v>719</v>
      </c>
      <c r="G214" s="229"/>
      <c r="H214" s="232">
        <v>48.93</v>
      </c>
      <c r="I214" s="233"/>
      <c r="J214" s="229"/>
      <c r="K214" s="229"/>
      <c r="L214" s="234"/>
      <c r="M214" s="235"/>
      <c r="N214" s="236"/>
      <c r="O214" s="236"/>
      <c r="P214" s="236"/>
      <c r="Q214" s="236"/>
      <c r="R214" s="236"/>
      <c r="S214" s="236"/>
      <c r="T214" s="237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38" t="s">
        <v>136</v>
      </c>
      <c r="AU214" s="238" t="s">
        <v>83</v>
      </c>
      <c r="AV214" s="12" t="s">
        <v>85</v>
      </c>
      <c r="AW214" s="12" t="s">
        <v>32</v>
      </c>
      <c r="AX214" s="12" t="s">
        <v>75</v>
      </c>
      <c r="AY214" s="238" t="s">
        <v>129</v>
      </c>
    </row>
    <row r="215" s="14" customFormat="1">
      <c r="A215" s="14"/>
      <c r="B215" s="250"/>
      <c r="C215" s="251"/>
      <c r="D215" s="223" t="s">
        <v>136</v>
      </c>
      <c r="E215" s="252" t="s">
        <v>1</v>
      </c>
      <c r="F215" s="253" t="s">
        <v>693</v>
      </c>
      <c r="G215" s="251"/>
      <c r="H215" s="252" t="s">
        <v>1</v>
      </c>
      <c r="I215" s="254"/>
      <c r="J215" s="251"/>
      <c r="K215" s="251"/>
      <c r="L215" s="255"/>
      <c r="M215" s="256"/>
      <c r="N215" s="257"/>
      <c r="O215" s="257"/>
      <c r="P215" s="257"/>
      <c r="Q215" s="257"/>
      <c r="R215" s="257"/>
      <c r="S215" s="257"/>
      <c r="T215" s="25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9" t="s">
        <v>136</v>
      </c>
      <c r="AU215" s="259" t="s">
        <v>83</v>
      </c>
      <c r="AV215" s="14" t="s">
        <v>83</v>
      </c>
      <c r="AW215" s="14" t="s">
        <v>32</v>
      </c>
      <c r="AX215" s="14" t="s">
        <v>75</v>
      </c>
      <c r="AY215" s="259" t="s">
        <v>129</v>
      </c>
    </row>
    <row r="216" s="12" customFormat="1">
      <c r="A216" s="12"/>
      <c r="B216" s="228"/>
      <c r="C216" s="229"/>
      <c r="D216" s="223" t="s">
        <v>136</v>
      </c>
      <c r="E216" s="230" t="s">
        <v>1</v>
      </c>
      <c r="F216" s="231" t="s">
        <v>720</v>
      </c>
      <c r="G216" s="229"/>
      <c r="H216" s="232">
        <v>61.689999999999998</v>
      </c>
      <c r="I216" s="233"/>
      <c r="J216" s="229"/>
      <c r="K216" s="229"/>
      <c r="L216" s="234"/>
      <c r="M216" s="235"/>
      <c r="N216" s="236"/>
      <c r="O216" s="236"/>
      <c r="P216" s="236"/>
      <c r="Q216" s="236"/>
      <c r="R216" s="236"/>
      <c r="S216" s="236"/>
      <c r="T216" s="237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38" t="s">
        <v>136</v>
      </c>
      <c r="AU216" s="238" t="s">
        <v>83</v>
      </c>
      <c r="AV216" s="12" t="s">
        <v>85</v>
      </c>
      <c r="AW216" s="12" t="s">
        <v>32</v>
      </c>
      <c r="AX216" s="12" t="s">
        <v>75</v>
      </c>
      <c r="AY216" s="238" t="s">
        <v>129</v>
      </c>
    </row>
    <row r="217" s="13" customFormat="1">
      <c r="A217" s="13"/>
      <c r="B217" s="239"/>
      <c r="C217" s="240"/>
      <c r="D217" s="223" t="s">
        <v>136</v>
      </c>
      <c r="E217" s="241" t="s">
        <v>1</v>
      </c>
      <c r="F217" s="242" t="s">
        <v>138</v>
      </c>
      <c r="G217" s="240"/>
      <c r="H217" s="243">
        <v>258.25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136</v>
      </c>
      <c r="AU217" s="249" t="s">
        <v>83</v>
      </c>
      <c r="AV217" s="13" t="s">
        <v>134</v>
      </c>
      <c r="AW217" s="13" t="s">
        <v>32</v>
      </c>
      <c r="AX217" s="13" t="s">
        <v>83</v>
      </c>
      <c r="AY217" s="249" t="s">
        <v>129</v>
      </c>
    </row>
    <row r="218" s="2" customFormat="1" ht="16.5" customHeight="1">
      <c r="A218" s="38"/>
      <c r="B218" s="39"/>
      <c r="C218" s="210" t="s">
        <v>198</v>
      </c>
      <c r="D218" s="210" t="s">
        <v>130</v>
      </c>
      <c r="E218" s="211" t="s">
        <v>199</v>
      </c>
      <c r="F218" s="212" t="s">
        <v>200</v>
      </c>
      <c r="G218" s="213" t="s">
        <v>146</v>
      </c>
      <c r="H218" s="214">
        <v>97.950000000000003</v>
      </c>
      <c r="I218" s="215"/>
      <c r="J218" s="216">
        <f>ROUND(I218*H218,2)</f>
        <v>0</v>
      </c>
      <c r="K218" s="212" t="s">
        <v>1</v>
      </c>
      <c r="L218" s="44"/>
      <c r="M218" s="217" t="s">
        <v>1</v>
      </c>
      <c r="N218" s="218" t="s">
        <v>40</v>
      </c>
      <c r="O218" s="91"/>
      <c r="P218" s="219">
        <f>O218*H218</f>
        <v>0</v>
      </c>
      <c r="Q218" s="219">
        <v>0</v>
      </c>
      <c r="R218" s="219">
        <f>Q218*H218</f>
        <v>0</v>
      </c>
      <c r="S218" s="219">
        <v>0</v>
      </c>
      <c r="T218" s="22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1" t="s">
        <v>134</v>
      </c>
      <c r="AT218" s="221" t="s">
        <v>130</v>
      </c>
      <c r="AU218" s="221" t="s">
        <v>83</v>
      </c>
      <c r="AY218" s="17" t="s">
        <v>129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7" t="s">
        <v>83</v>
      </c>
      <c r="BK218" s="222">
        <f>ROUND(I218*H218,2)</f>
        <v>0</v>
      </c>
      <c r="BL218" s="17" t="s">
        <v>134</v>
      </c>
      <c r="BM218" s="221" t="s">
        <v>201</v>
      </c>
    </row>
    <row r="219" s="2" customFormat="1">
      <c r="A219" s="38"/>
      <c r="B219" s="39"/>
      <c r="C219" s="40"/>
      <c r="D219" s="223" t="s">
        <v>135</v>
      </c>
      <c r="E219" s="40"/>
      <c r="F219" s="224" t="s">
        <v>721</v>
      </c>
      <c r="G219" s="40"/>
      <c r="H219" s="40"/>
      <c r="I219" s="225"/>
      <c r="J219" s="40"/>
      <c r="K219" s="40"/>
      <c r="L219" s="44"/>
      <c r="M219" s="226"/>
      <c r="N219" s="227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135</v>
      </c>
      <c r="AU219" s="17" t="s">
        <v>83</v>
      </c>
    </row>
    <row r="220" s="14" customFormat="1">
      <c r="A220" s="14"/>
      <c r="B220" s="250"/>
      <c r="C220" s="251"/>
      <c r="D220" s="223" t="s">
        <v>136</v>
      </c>
      <c r="E220" s="252" t="s">
        <v>1</v>
      </c>
      <c r="F220" s="253" t="s">
        <v>689</v>
      </c>
      <c r="G220" s="251"/>
      <c r="H220" s="252" t="s">
        <v>1</v>
      </c>
      <c r="I220" s="254"/>
      <c r="J220" s="251"/>
      <c r="K220" s="251"/>
      <c r="L220" s="255"/>
      <c r="M220" s="256"/>
      <c r="N220" s="257"/>
      <c r="O220" s="257"/>
      <c r="P220" s="257"/>
      <c r="Q220" s="257"/>
      <c r="R220" s="257"/>
      <c r="S220" s="257"/>
      <c r="T220" s="25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9" t="s">
        <v>136</v>
      </c>
      <c r="AU220" s="259" t="s">
        <v>83</v>
      </c>
      <c r="AV220" s="14" t="s">
        <v>83</v>
      </c>
      <c r="AW220" s="14" t="s">
        <v>32</v>
      </c>
      <c r="AX220" s="14" t="s">
        <v>75</v>
      </c>
      <c r="AY220" s="259" t="s">
        <v>129</v>
      </c>
    </row>
    <row r="221" s="12" customFormat="1">
      <c r="A221" s="12"/>
      <c r="B221" s="228"/>
      <c r="C221" s="229"/>
      <c r="D221" s="223" t="s">
        <v>136</v>
      </c>
      <c r="E221" s="230" t="s">
        <v>1</v>
      </c>
      <c r="F221" s="231" t="s">
        <v>722</v>
      </c>
      <c r="G221" s="229"/>
      <c r="H221" s="232">
        <v>59.704999999999998</v>
      </c>
      <c r="I221" s="233"/>
      <c r="J221" s="229"/>
      <c r="K221" s="229"/>
      <c r="L221" s="234"/>
      <c r="M221" s="235"/>
      <c r="N221" s="236"/>
      <c r="O221" s="236"/>
      <c r="P221" s="236"/>
      <c r="Q221" s="236"/>
      <c r="R221" s="236"/>
      <c r="S221" s="236"/>
      <c r="T221" s="237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38" t="s">
        <v>136</v>
      </c>
      <c r="AU221" s="238" t="s">
        <v>83</v>
      </c>
      <c r="AV221" s="12" t="s">
        <v>85</v>
      </c>
      <c r="AW221" s="12" t="s">
        <v>32</v>
      </c>
      <c r="AX221" s="12" t="s">
        <v>75</v>
      </c>
      <c r="AY221" s="238" t="s">
        <v>129</v>
      </c>
    </row>
    <row r="222" s="14" customFormat="1">
      <c r="A222" s="14"/>
      <c r="B222" s="250"/>
      <c r="C222" s="251"/>
      <c r="D222" s="223" t="s">
        <v>136</v>
      </c>
      <c r="E222" s="252" t="s">
        <v>1</v>
      </c>
      <c r="F222" s="253" t="s">
        <v>691</v>
      </c>
      <c r="G222" s="251"/>
      <c r="H222" s="252" t="s">
        <v>1</v>
      </c>
      <c r="I222" s="254"/>
      <c r="J222" s="251"/>
      <c r="K222" s="251"/>
      <c r="L222" s="255"/>
      <c r="M222" s="256"/>
      <c r="N222" s="257"/>
      <c r="O222" s="257"/>
      <c r="P222" s="257"/>
      <c r="Q222" s="257"/>
      <c r="R222" s="257"/>
      <c r="S222" s="257"/>
      <c r="T222" s="258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9" t="s">
        <v>136</v>
      </c>
      <c r="AU222" s="259" t="s">
        <v>83</v>
      </c>
      <c r="AV222" s="14" t="s">
        <v>83</v>
      </c>
      <c r="AW222" s="14" t="s">
        <v>32</v>
      </c>
      <c r="AX222" s="14" t="s">
        <v>75</v>
      </c>
      <c r="AY222" s="259" t="s">
        <v>129</v>
      </c>
    </row>
    <row r="223" s="12" customFormat="1">
      <c r="A223" s="12"/>
      <c r="B223" s="228"/>
      <c r="C223" s="229"/>
      <c r="D223" s="223" t="s">
        <v>136</v>
      </c>
      <c r="E223" s="230" t="s">
        <v>1</v>
      </c>
      <c r="F223" s="231" t="s">
        <v>723</v>
      </c>
      <c r="G223" s="229"/>
      <c r="H223" s="232">
        <v>45.299999999999997</v>
      </c>
      <c r="I223" s="233"/>
      <c r="J223" s="229"/>
      <c r="K223" s="229"/>
      <c r="L223" s="234"/>
      <c r="M223" s="235"/>
      <c r="N223" s="236"/>
      <c r="O223" s="236"/>
      <c r="P223" s="236"/>
      <c r="Q223" s="236"/>
      <c r="R223" s="236"/>
      <c r="S223" s="236"/>
      <c r="T223" s="237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238" t="s">
        <v>136</v>
      </c>
      <c r="AU223" s="238" t="s">
        <v>83</v>
      </c>
      <c r="AV223" s="12" t="s">
        <v>85</v>
      </c>
      <c r="AW223" s="12" t="s">
        <v>32</v>
      </c>
      <c r="AX223" s="12" t="s">
        <v>75</v>
      </c>
      <c r="AY223" s="238" t="s">
        <v>129</v>
      </c>
    </row>
    <row r="224" s="14" customFormat="1">
      <c r="A224" s="14"/>
      <c r="B224" s="250"/>
      <c r="C224" s="251"/>
      <c r="D224" s="223" t="s">
        <v>136</v>
      </c>
      <c r="E224" s="252" t="s">
        <v>1</v>
      </c>
      <c r="F224" s="253" t="s">
        <v>699</v>
      </c>
      <c r="G224" s="251"/>
      <c r="H224" s="252" t="s">
        <v>1</v>
      </c>
      <c r="I224" s="254"/>
      <c r="J224" s="251"/>
      <c r="K224" s="251"/>
      <c r="L224" s="255"/>
      <c r="M224" s="256"/>
      <c r="N224" s="257"/>
      <c r="O224" s="257"/>
      <c r="P224" s="257"/>
      <c r="Q224" s="257"/>
      <c r="R224" s="257"/>
      <c r="S224" s="257"/>
      <c r="T224" s="25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9" t="s">
        <v>136</v>
      </c>
      <c r="AU224" s="259" t="s">
        <v>83</v>
      </c>
      <c r="AV224" s="14" t="s">
        <v>83</v>
      </c>
      <c r="AW224" s="14" t="s">
        <v>32</v>
      </c>
      <c r="AX224" s="14" t="s">
        <v>75</v>
      </c>
      <c r="AY224" s="259" t="s">
        <v>129</v>
      </c>
    </row>
    <row r="225" s="12" customFormat="1">
      <c r="A225" s="12"/>
      <c r="B225" s="228"/>
      <c r="C225" s="229"/>
      <c r="D225" s="223" t="s">
        <v>136</v>
      </c>
      <c r="E225" s="230" t="s">
        <v>1</v>
      </c>
      <c r="F225" s="231" t="s">
        <v>724</v>
      </c>
      <c r="G225" s="229"/>
      <c r="H225" s="232">
        <v>-9.1500000000000004</v>
      </c>
      <c r="I225" s="233"/>
      <c r="J225" s="229"/>
      <c r="K225" s="229"/>
      <c r="L225" s="234"/>
      <c r="M225" s="235"/>
      <c r="N225" s="236"/>
      <c r="O225" s="236"/>
      <c r="P225" s="236"/>
      <c r="Q225" s="236"/>
      <c r="R225" s="236"/>
      <c r="S225" s="236"/>
      <c r="T225" s="237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238" t="s">
        <v>136</v>
      </c>
      <c r="AU225" s="238" t="s">
        <v>83</v>
      </c>
      <c r="AV225" s="12" t="s">
        <v>85</v>
      </c>
      <c r="AW225" s="12" t="s">
        <v>32</v>
      </c>
      <c r="AX225" s="12" t="s">
        <v>75</v>
      </c>
      <c r="AY225" s="238" t="s">
        <v>129</v>
      </c>
    </row>
    <row r="226" s="14" customFormat="1">
      <c r="A226" s="14"/>
      <c r="B226" s="250"/>
      <c r="C226" s="251"/>
      <c r="D226" s="223" t="s">
        <v>136</v>
      </c>
      <c r="E226" s="252" t="s">
        <v>1</v>
      </c>
      <c r="F226" s="253" t="s">
        <v>693</v>
      </c>
      <c r="G226" s="251"/>
      <c r="H226" s="252" t="s">
        <v>1</v>
      </c>
      <c r="I226" s="254"/>
      <c r="J226" s="251"/>
      <c r="K226" s="251"/>
      <c r="L226" s="255"/>
      <c r="M226" s="256"/>
      <c r="N226" s="257"/>
      <c r="O226" s="257"/>
      <c r="P226" s="257"/>
      <c r="Q226" s="257"/>
      <c r="R226" s="257"/>
      <c r="S226" s="257"/>
      <c r="T226" s="25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9" t="s">
        <v>136</v>
      </c>
      <c r="AU226" s="259" t="s">
        <v>83</v>
      </c>
      <c r="AV226" s="14" t="s">
        <v>83</v>
      </c>
      <c r="AW226" s="14" t="s">
        <v>32</v>
      </c>
      <c r="AX226" s="14" t="s">
        <v>75</v>
      </c>
      <c r="AY226" s="259" t="s">
        <v>129</v>
      </c>
    </row>
    <row r="227" s="12" customFormat="1">
      <c r="A227" s="12"/>
      <c r="B227" s="228"/>
      <c r="C227" s="229"/>
      <c r="D227" s="223" t="s">
        <v>136</v>
      </c>
      <c r="E227" s="230" t="s">
        <v>1</v>
      </c>
      <c r="F227" s="231" t="s">
        <v>725</v>
      </c>
      <c r="G227" s="229"/>
      <c r="H227" s="232">
        <v>11.755000000000001</v>
      </c>
      <c r="I227" s="233"/>
      <c r="J227" s="229"/>
      <c r="K227" s="229"/>
      <c r="L227" s="234"/>
      <c r="M227" s="235"/>
      <c r="N227" s="236"/>
      <c r="O227" s="236"/>
      <c r="P227" s="236"/>
      <c r="Q227" s="236"/>
      <c r="R227" s="236"/>
      <c r="S227" s="236"/>
      <c r="T227" s="237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238" t="s">
        <v>136</v>
      </c>
      <c r="AU227" s="238" t="s">
        <v>83</v>
      </c>
      <c r="AV227" s="12" t="s">
        <v>85</v>
      </c>
      <c r="AW227" s="12" t="s">
        <v>32</v>
      </c>
      <c r="AX227" s="12" t="s">
        <v>75</v>
      </c>
      <c r="AY227" s="238" t="s">
        <v>129</v>
      </c>
    </row>
    <row r="228" s="14" customFormat="1">
      <c r="A228" s="14"/>
      <c r="B228" s="250"/>
      <c r="C228" s="251"/>
      <c r="D228" s="223" t="s">
        <v>136</v>
      </c>
      <c r="E228" s="252" t="s">
        <v>1</v>
      </c>
      <c r="F228" s="253" t="s">
        <v>726</v>
      </c>
      <c r="G228" s="251"/>
      <c r="H228" s="252" t="s">
        <v>1</v>
      </c>
      <c r="I228" s="254"/>
      <c r="J228" s="251"/>
      <c r="K228" s="251"/>
      <c r="L228" s="255"/>
      <c r="M228" s="256"/>
      <c r="N228" s="257"/>
      <c r="O228" s="257"/>
      <c r="P228" s="257"/>
      <c r="Q228" s="257"/>
      <c r="R228" s="257"/>
      <c r="S228" s="257"/>
      <c r="T228" s="25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9" t="s">
        <v>136</v>
      </c>
      <c r="AU228" s="259" t="s">
        <v>83</v>
      </c>
      <c r="AV228" s="14" t="s">
        <v>83</v>
      </c>
      <c r="AW228" s="14" t="s">
        <v>32</v>
      </c>
      <c r="AX228" s="14" t="s">
        <v>75</v>
      </c>
      <c r="AY228" s="259" t="s">
        <v>129</v>
      </c>
    </row>
    <row r="229" s="12" customFormat="1">
      <c r="A229" s="12"/>
      <c r="B229" s="228"/>
      <c r="C229" s="229"/>
      <c r="D229" s="223" t="s">
        <v>136</v>
      </c>
      <c r="E229" s="230" t="s">
        <v>1</v>
      </c>
      <c r="F229" s="231" t="s">
        <v>727</v>
      </c>
      <c r="G229" s="229"/>
      <c r="H229" s="232">
        <v>-9.6600000000000001</v>
      </c>
      <c r="I229" s="233"/>
      <c r="J229" s="229"/>
      <c r="K229" s="229"/>
      <c r="L229" s="234"/>
      <c r="M229" s="235"/>
      <c r="N229" s="236"/>
      <c r="O229" s="236"/>
      <c r="P229" s="236"/>
      <c r="Q229" s="236"/>
      <c r="R229" s="236"/>
      <c r="S229" s="236"/>
      <c r="T229" s="237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38" t="s">
        <v>136</v>
      </c>
      <c r="AU229" s="238" t="s">
        <v>83</v>
      </c>
      <c r="AV229" s="12" t="s">
        <v>85</v>
      </c>
      <c r="AW229" s="12" t="s">
        <v>32</v>
      </c>
      <c r="AX229" s="12" t="s">
        <v>75</v>
      </c>
      <c r="AY229" s="238" t="s">
        <v>129</v>
      </c>
    </row>
    <row r="230" s="13" customFormat="1">
      <c r="A230" s="13"/>
      <c r="B230" s="239"/>
      <c r="C230" s="240"/>
      <c r="D230" s="223" t="s">
        <v>136</v>
      </c>
      <c r="E230" s="241" t="s">
        <v>1</v>
      </c>
      <c r="F230" s="242" t="s">
        <v>138</v>
      </c>
      <c r="G230" s="240"/>
      <c r="H230" s="243">
        <v>97.949999999999989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136</v>
      </c>
      <c r="AU230" s="249" t="s">
        <v>83</v>
      </c>
      <c r="AV230" s="13" t="s">
        <v>134</v>
      </c>
      <c r="AW230" s="13" t="s">
        <v>32</v>
      </c>
      <c r="AX230" s="13" t="s">
        <v>83</v>
      </c>
      <c r="AY230" s="249" t="s">
        <v>129</v>
      </c>
    </row>
    <row r="231" s="2" customFormat="1" ht="16.5" customHeight="1">
      <c r="A231" s="38"/>
      <c r="B231" s="39"/>
      <c r="C231" s="210" t="s">
        <v>173</v>
      </c>
      <c r="D231" s="210" t="s">
        <v>130</v>
      </c>
      <c r="E231" s="211" t="s">
        <v>623</v>
      </c>
      <c r="F231" s="212" t="s">
        <v>624</v>
      </c>
      <c r="G231" s="213" t="s">
        <v>146</v>
      </c>
      <c r="H231" s="214">
        <v>11.875</v>
      </c>
      <c r="I231" s="215"/>
      <c r="J231" s="216">
        <f>ROUND(I231*H231,2)</f>
        <v>0</v>
      </c>
      <c r="K231" s="212" t="s">
        <v>1</v>
      </c>
      <c r="L231" s="44"/>
      <c r="M231" s="217" t="s">
        <v>1</v>
      </c>
      <c r="N231" s="218" t="s">
        <v>40</v>
      </c>
      <c r="O231" s="91"/>
      <c r="P231" s="219">
        <f>O231*H231</f>
        <v>0</v>
      </c>
      <c r="Q231" s="219">
        <v>0</v>
      </c>
      <c r="R231" s="219">
        <f>Q231*H231</f>
        <v>0</v>
      </c>
      <c r="S231" s="219">
        <v>0</v>
      </c>
      <c r="T231" s="22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1" t="s">
        <v>134</v>
      </c>
      <c r="AT231" s="221" t="s">
        <v>130</v>
      </c>
      <c r="AU231" s="221" t="s">
        <v>83</v>
      </c>
      <c r="AY231" s="17" t="s">
        <v>129</v>
      </c>
      <c r="BE231" s="222">
        <f>IF(N231="základní",J231,0)</f>
        <v>0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17" t="s">
        <v>83</v>
      </c>
      <c r="BK231" s="222">
        <f>ROUND(I231*H231,2)</f>
        <v>0</v>
      </c>
      <c r="BL231" s="17" t="s">
        <v>134</v>
      </c>
      <c r="BM231" s="221" t="s">
        <v>210</v>
      </c>
    </row>
    <row r="232" s="2" customFormat="1">
      <c r="A232" s="38"/>
      <c r="B232" s="39"/>
      <c r="C232" s="40"/>
      <c r="D232" s="223" t="s">
        <v>135</v>
      </c>
      <c r="E232" s="40"/>
      <c r="F232" s="224" t="s">
        <v>728</v>
      </c>
      <c r="G232" s="40"/>
      <c r="H232" s="40"/>
      <c r="I232" s="225"/>
      <c r="J232" s="40"/>
      <c r="K232" s="40"/>
      <c r="L232" s="44"/>
      <c r="M232" s="226"/>
      <c r="N232" s="227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135</v>
      </c>
      <c r="AU232" s="17" t="s">
        <v>83</v>
      </c>
    </row>
    <row r="233" s="14" customFormat="1">
      <c r="A233" s="14"/>
      <c r="B233" s="250"/>
      <c r="C233" s="251"/>
      <c r="D233" s="223" t="s">
        <v>136</v>
      </c>
      <c r="E233" s="252" t="s">
        <v>1</v>
      </c>
      <c r="F233" s="253" t="s">
        <v>693</v>
      </c>
      <c r="G233" s="251"/>
      <c r="H233" s="252" t="s">
        <v>1</v>
      </c>
      <c r="I233" s="254"/>
      <c r="J233" s="251"/>
      <c r="K233" s="251"/>
      <c r="L233" s="255"/>
      <c r="M233" s="256"/>
      <c r="N233" s="257"/>
      <c r="O233" s="257"/>
      <c r="P233" s="257"/>
      <c r="Q233" s="257"/>
      <c r="R233" s="257"/>
      <c r="S233" s="257"/>
      <c r="T233" s="25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9" t="s">
        <v>136</v>
      </c>
      <c r="AU233" s="259" t="s">
        <v>83</v>
      </c>
      <c r="AV233" s="14" t="s">
        <v>83</v>
      </c>
      <c r="AW233" s="14" t="s">
        <v>32</v>
      </c>
      <c r="AX233" s="14" t="s">
        <v>75</v>
      </c>
      <c r="AY233" s="259" t="s">
        <v>129</v>
      </c>
    </row>
    <row r="234" s="12" customFormat="1">
      <c r="A234" s="12"/>
      <c r="B234" s="228"/>
      <c r="C234" s="229"/>
      <c r="D234" s="223" t="s">
        <v>136</v>
      </c>
      <c r="E234" s="230" t="s">
        <v>1</v>
      </c>
      <c r="F234" s="231" t="s">
        <v>729</v>
      </c>
      <c r="G234" s="229"/>
      <c r="H234" s="232">
        <v>11.875</v>
      </c>
      <c r="I234" s="233"/>
      <c r="J234" s="229"/>
      <c r="K234" s="229"/>
      <c r="L234" s="234"/>
      <c r="M234" s="235"/>
      <c r="N234" s="236"/>
      <c r="O234" s="236"/>
      <c r="P234" s="236"/>
      <c r="Q234" s="236"/>
      <c r="R234" s="236"/>
      <c r="S234" s="236"/>
      <c r="T234" s="237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38" t="s">
        <v>136</v>
      </c>
      <c r="AU234" s="238" t="s">
        <v>83</v>
      </c>
      <c r="AV234" s="12" t="s">
        <v>85</v>
      </c>
      <c r="AW234" s="12" t="s">
        <v>32</v>
      </c>
      <c r="AX234" s="12" t="s">
        <v>75</v>
      </c>
      <c r="AY234" s="238" t="s">
        <v>129</v>
      </c>
    </row>
    <row r="235" s="13" customFormat="1">
      <c r="A235" s="13"/>
      <c r="B235" s="239"/>
      <c r="C235" s="240"/>
      <c r="D235" s="223" t="s">
        <v>136</v>
      </c>
      <c r="E235" s="241" t="s">
        <v>1</v>
      </c>
      <c r="F235" s="242" t="s">
        <v>138</v>
      </c>
      <c r="G235" s="240"/>
      <c r="H235" s="243">
        <v>11.875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136</v>
      </c>
      <c r="AU235" s="249" t="s">
        <v>83</v>
      </c>
      <c r="AV235" s="13" t="s">
        <v>134</v>
      </c>
      <c r="AW235" s="13" t="s">
        <v>32</v>
      </c>
      <c r="AX235" s="13" t="s">
        <v>83</v>
      </c>
      <c r="AY235" s="249" t="s">
        <v>129</v>
      </c>
    </row>
    <row r="236" s="2" customFormat="1" ht="21.75" customHeight="1">
      <c r="A236" s="38"/>
      <c r="B236" s="39"/>
      <c r="C236" s="210" t="s">
        <v>216</v>
      </c>
      <c r="D236" s="210" t="s">
        <v>130</v>
      </c>
      <c r="E236" s="211" t="s">
        <v>208</v>
      </c>
      <c r="F236" s="212" t="s">
        <v>209</v>
      </c>
      <c r="G236" s="213" t="s">
        <v>146</v>
      </c>
      <c r="H236" s="214">
        <v>282.81999999999999</v>
      </c>
      <c r="I236" s="215"/>
      <c r="J236" s="216">
        <f>ROUND(I236*H236,2)</f>
        <v>0</v>
      </c>
      <c r="K236" s="212" t="s">
        <v>1</v>
      </c>
      <c r="L236" s="44"/>
      <c r="M236" s="217" t="s">
        <v>1</v>
      </c>
      <c r="N236" s="218" t="s">
        <v>40</v>
      </c>
      <c r="O236" s="91"/>
      <c r="P236" s="219">
        <f>O236*H236</f>
        <v>0</v>
      </c>
      <c r="Q236" s="219">
        <v>0</v>
      </c>
      <c r="R236" s="219">
        <f>Q236*H236</f>
        <v>0</v>
      </c>
      <c r="S236" s="219">
        <v>0</v>
      </c>
      <c r="T236" s="22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1" t="s">
        <v>134</v>
      </c>
      <c r="AT236" s="221" t="s">
        <v>130</v>
      </c>
      <c r="AU236" s="221" t="s">
        <v>83</v>
      </c>
      <c r="AY236" s="17" t="s">
        <v>129</v>
      </c>
      <c r="BE236" s="222">
        <f>IF(N236="základní",J236,0)</f>
        <v>0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17" t="s">
        <v>83</v>
      </c>
      <c r="BK236" s="222">
        <f>ROUND(I236*H236,2)</f>
        <v>0</v>
      </c>
      <c r="BL236" s="17" t="s">
        <v>134</v>
      </c>
      <c r="BM236" s="221" t="s">
        <v>219</v>
      </c>
    </row>
    <row r="237" s="2" customFormat="1">
      <c r="A237" s="38"/>
      <c r="B237" s="39"/>
      <c r="C237" s="40"/>
      <c r="D237" s="223" t="s">
        <v>135</v>
      </c>
      <c r="E237" s="40"/>
      <c r="F237" s="224" t="s">
        <v>209</v>
      </c>
      <c r="G237" s="40"/>
      <c r="H237" s="40"/>
      <c r="I237" s="225"/>
      <c r="J237" s="40"/>
      <c r="K237" s="40"/>
      <c r="L237" s="44"/>
      <c r="M237" s="226"/>
      <c r="N237" s="227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135</v>
      </c>
      <c r="AU237" s="17" t="s">
        <v>83</v>
      </c>
    </row>
    <row r="238" s="14" customFormat="1">
      <c r="A238" s="14"/>
      <c r="B238" s="250"/>
      <c r="C238" s="251"/>
      <c r="D238" s="223" t="s">
        <v>136</v>
      </c>
      <c r="E238" s="252" t="s">
        <v>1</v>
      </c>
      <c r="F238" s="253" t="s">
        <v>689</v>
      </c>
      <c r="G238" s="251"/>
      <c r="H238" s="252" t="s">
        <v>1</v>
      </c>
      <c r="I238" s="254"/>
      <c r="J238" s="251"/>
      <c r="K238" s="251"/>
      <c r="L238" s="255"/>
      <c r="M238" s="256"/>
      <c r="N238" s="257"/>
      <c r="O238" s="257"/>
      <c r="P238" s="257"/>
      <c r="Q238" s="257"/>
      <c r="R238" s="257"/>
      <c r="S238" s="257"/>
      <c r="T238" s="25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9" t="s">
        <v>136</v>
      </c>
      <c r="AU238" s="259" t="s">
        <v>83</v>
      </c>
      <c r="AV238" s="14" t="s">
        <v>83</v>
      </c>
      <c r="AW238" s="14" t="s">
        <v>32</v>
      </c>
      <c r="AX238" s="14" t="s">
        <v>75</v>
      </c>
      <c r="AY238" s="259" t="s">
        <v>129</v>
      </c>
    </row>
    <row r="239" s="12" customFormat="1">
      <c r="A239" s="12"/>
      <c r="B239" s="228"/>
      <c r="C239" s="229"/>
      <c r="D239" s="223" t="s">
        <v>136</v>
      </c>
      <c r="E239" s="230" t="s">
        <v>1</v>
      </c>
      <c r="F239" s="231" t="s">
        <v>730</v>
      </c>
      <c r="G239" s="229"/>
      <c r="H239" s="232">
        <v>127.54000000000001</v>
      </c>
      <c r="I239" s="233"/>
      <c r="J239" s="229"/>
      <c r="K239" s="229"/>
      <c r="L239" s="234"/>
      <c r="M239" s="235"/>
      <c r="N239" s="236"/>
      <c r="O239" s="236"/>
      <c r="P239" s="236"/>
      <c r="Q239" s="236"/>
      <c r="R239" s="236"/>
      <c r="S239" s="236"/>
      <c r="T239" s="237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238" t="s">
        <v>136</v>
      </c>
      <c r="AU239" s="238" t="s">
        <v>83</v>
      </c>
      <c r="AV239" s="12" t="s">
        <v>85</v>
      </c>
      <c r="AW239" s="12" t="s">
        <v>32</v>
      </c>
      <c r="AX239" s="12" t="s">
        <v>75</v>
      </c>
      <c r="AY239" s="238" t="s">
        <v>129</v>
      </c>
    </row>
    <row r="240" s="14" customFormat="1">
      <c r="A240" s="14"/>
      <c r="B240" s="250"/>
      <c r="C240" s="251"/>
      <c r="D240" s="223" t="s">
        <v>136</v>
      </c>
      <c r="E240" s="252" t="s">
        <v>1</v>
      </c>
      <c r="F240" s="253" t="s">
        <v>691</v>
      </c>
      <c r="G240" s="251"/>
      <c r="H240" s="252" t="s">
        <v>1</v>
      </c>
      <c r="I240" s="254"/>
      <c r="J240" s="251"/>
      <c r="K240" s="251"/>
      <c r="L240" s="255"/>
      <c r="M240" s="256"/>
      <c r="N240" s="257"/>
      <c r="O240" s="257"/>
      <c r="P240" s="257"/>
      <c r="Q240" s="257"/>
      <c r="R240" s="257"/>
      <c r="S240" s="257"/>
      <c r="T240" s="25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9" t="s">
        <v>136</v>
      </c>
      <c r="AU240" s="259" t="s">
        <v>83</v>
      </c>
      <c r="AV240" s="14" t="s">
        <v>83</v>
      </c>
      <c r="AW240" s="14" t="s">
        <v>32</v>
      </c>
      <c r="AX240" s="14" t="s">
        <v>75</v>
      </c>
      <c r="AY240" s="259" t="s">
        <v>129</v>
      </c>
    </row>
    <row r="241" s="12" customFormat="1">
      <c r="A241" s="12"/>
      <c r="B241" s="228"/>
      <c r="C241" s="229"/>
      <c r="D241" s="223" t="s">
        <v>136</v>
      </c>
      <c r="E241" s="230" t="s">
        <v>1</v>
      </c>
      <c r="F241" s="231" t="s">
        <v>731</v>
      </c>
      <c r="G241" s="229"/>
      <c r="H241" s="232">
        <v>100.42</v>
      </c>
      <c r="I241" s="233"/>
      <c r="J241" s="229"/>
      <c r="K241" s="229"/>
      <c r="L241" s="234"/>
      <c r="M241" s="235"/>
      <c r="N241" s="236"/>
      <c r="O241" s="236"/>
      <c r="P241" s="236"/>
      <c r="Q241" s="236"/>
      <c r="R241" s="236"/>
      <c r="S241" s="236"/>
      <c r="T241" s="237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238" t="s">
        <v>136</v>
      </c>
      <c r="AU241" s="238" t="s">
        <v>83</v>
      </c>
      <c r="AV241" s="12" t="s">
        <v>85</v>
      </c>
      <c r="AW241" s="12" t="s">
        <v>32</v>
      </c>
      <c r="AX241" s="12" t="s">
        <v>75</v>
      </c>
      <c r="AY241" s="238" t="s">
        <v>129</v>
      </c>
    </row>
    <row r="242" s="14" customFormat="1">
      <c r="A242" s="14"/>
      <c r="B242" s="250"/>
      <c r="C242" s="251"/>
      <c r="D242" s="223" t="s">
        <v>136</v>
      </c>
      <c r="E242" s="252" t="s">
        <v>1</v>
      </c>
      <c r="F242" s="253" t="s">
        <v>693</v>
      </c>
      <c r="G242" s="251"/>
      <c r="H242" s="252" t="s">
        <v>1</v>
      </c>
      <c r="I242" s="254"/>
      <c r="J242" s="251"/>
      <c r="K242" s="251"/>
      <c r="L242" s="255"/>
      <c r="M242" s="256"/>
      <c r="N242" s="257"/>
      <c r="O242" s="257"/>
      <c r="P242" s="257"/>
      <c r="Q242" s="257"/>
      <c r="R242" s="257"/>
      <c r="S242" s="257"/>
      <c r="T242" s="25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9" t="s">
        <v>136</v>
      </c>
      <c r="AU242" s="259" t="s">
        <v>83</v>
      </c>
      <c r="AV242" s="14" t="s">
        <v>83</v>
      </c>
      <c r="AW242" s="14" t="s">
        <v>32</v>
      </c>
      <c r="AX242" s="14" t="s">
        <v>75</v>
      </c>
      <c r="AY242" s="259" t="s">
        <v>129</v>
      </c>
    </row>
    <row r="243" s="12" customFormat="1">
      <c r="A243" s="12"/>
      <c r="B243" s="228"/>
      <c r="C243" s="229"/>
      <c r="D243" s="223" t="s">
        <v>136</v>
      </c>
      <c r="E243" s="230" t="s">
        <v>1</v>
      </c>
      <c r="F243" s="231" t="s">
        <v>732</v>
      </c>
      <c r="G243" s="229"/>
      <c r="H243" s="232">
        <v>54.859999999999999</v>
      </c>
      <c r="I243" s="233"/>
      <c r="J243" s="229"/>
      <c r="K243" s="229"/>
      <c r="L243" s="234"/>
      <c r="M243" s="235"/>
      <c r="N243" s="236"/>
      <c r="O243" s="236"/>
      <c r="P243" s="236"/>
      <c r="Q243" s="236"/>
      <c r="R243" s="236"/>
      <c r="S243" s="236"/>
      <c r="T243" s="237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238" t="s">
        <v>136</v>
      </c>
      <c r="AU243" s="238" t="s">
        <v>83</v>
      </c>
      <c r="AV243" s="12" t="s">
        <v>85</v>
      </c>
      <c r="AW243" s="12" t="s">
        <v>32</v>
      </c>
      <c r="AX243" s="12" t="s">
        <v>75</v>
      </c>
      <c r="AY243" s="238" t="s">
        <v>129</v>
      </c>
    </row>
    <row r="244" s="13" customFormat="1">
      <c r="A244" s="13"/>
      <c r="B244" s="239"/>
      <c r="C244" s="240"/>
      <c r="D244" s="223" t="s">
        <v>136</v>
      </c>
      <c r="E244" s="241" t="s">
        <v>1</v>
      </c>
      <c r="F244" s="242" t="s">
        <v>138</v>
      </c>
      <c r="G244" s="240"/>
      <c r="H244" s="243">
        <v>282.81999999999999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9" t="s">
        <v>136</v>
      </c>
      <c r="AU244" s="249" t="s">
        <v>83</v>
      </c>
      <c r="AV244" s="13" t="s">
        <v>134</v>
      </c>
      <c r="AW244" s="13" t="s">
        <v>32</v>
      </c>
      <c r="AX244" s="13" t="s">
        <v>83</v>
      </c>
      <c r="AY244" s="249" t="s">
        <v>129</v>
      </c>
    </row>
    <row r="245" s="2" customFormat="1" ht="21.75" customHeight="1">
      <c r="A245" s="38"/>
      <c r="B245" s="39"/>
      <c r="C245" s="210" t="s">
        <v>180</v>
      </c>
      <c r="D245" s="210" t="s">
        <v>130</v>
      </c>
      <c r="E245" s="211" t="s">
        <v>217</v>
      </c>
      <c r="F245" s="212" t="s">
        <v>218</v>
      </c>
      <c r="G245" s="213" t="s">
        <v>146</v>
      </c>
      <c r="H245" s="214">
        <v>123.75</v>
      </c>
      <c r="I245" s="215"/>
      <c r="J245" s="216">
        <f>ROUND(I245*H245,2)</f>
        <v>0</v>
      </c>
      <c r="K245" s="212" t="s">
        <v>1</v>
      </c>
      <c r="L245" s="44"/>
      <c r="M245" s="217" t="s">
        <v>1</v>
      </c>
      <c r="N245" s="218" t="s">
        <v>40</v>
      </c>
      <c r="O245" s="91"/>
      <c r="P245" s="219">
        <f>O245*H245</f>
        <v>0</v>
      </c>
      <c r="Q245" s="219">
        <v>0</v>
      </c>
      <c r="R245" s="219">
        <f>Q245*H245</f>
        <v>0</v>
      </c>
      <c r="S245" s="219">
        <v>0</v>
      </c>
      <c r="T245" s="22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1" t="s">
        <v>134</v>
      </c>
      <c r="AT245" s="221" t="s">
        <v>130</v>
      </c>
      <c r="AU245" s="221" t="s">
        <v>83</v>
      </c>
      <c r="AY245" s="17" t="s">
        <v>129</v>
      </c>
      <c r="BE245" s="222">
        <f>IF(N245="základní",J245,0)</f>
        <v>0</v>
      </c>
      <c r="BF245" s="222">
        <f>IF(N245="snížená",J245,0)</f>
        <v>0</v>
      </c>
      <c r="BG245" s="222">
        <f>IF(N245="zákl. přenesená",J245,0)</f>
        <v>0</v>
      </c>
      <c r="BH245" s="222">
        <f>IF(N245="sníž. přenesená",J245,0)</f>
        <v>0</v>
      </c>
      <c r="BI245" s="222">
        <f>IF(N245="nulová",J245,0)</f>
        <v>0</v>
      </c>
      <c r="BJ245" s="17" t="s">
        <v>83</v>
      </c>
      <c r="BK245" s="222">
        <f>ROUND(I245*H245,2)</f>
        <v>0</v>
      </c>
      <c r="BL245" s="17" t="s">
        <v>134</v>
      </c>
      <c r="BM245" s="221" t="s">
        <v>225</v>
      </c>
    </row>
    <row r="246" s="2" customFormat="1">
      <c r="A246" s="38"/>
      <c r="B246" s="39"/>
      <c r="C246" s="40"/>
      <c r="D246" s="223" t="s">
        <v>135</v>
      </c>
      <c r="E246" s="40"/>
      <c r="F246" s="224" t="s">
        <v>218</v>
      </c>
      <c r="G246" s="40"/>
      <c r="H246" s="40"/>
      <c r="I246" s="225"/>
      <c r="J246" s="40"/>
      <c r="K246" s="40"/>
      <c r="L246" s="44"/>
      <c r="M246" s="226"/>
      <c r="N246" s="227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135</v>
      </c>
      <c r="AU246" s="17" t="s">
        <v>83</v>
      </c>
    </row>
    <row r="247" s="14" customFormat="1">
      <c r="A247" s="14"/>
      <c r="B247" s="250"/>
      <c r="C247" s="251"/>
      <c r="D247" s="223" t="s">
        <v>136</v>
      </c>
      <c r="E247" s="252" t="s">
        <v>1</v>
      </c>
      <c r="F247" s="253" t="s">
        <v>689</v>
      </c>
      <c r="G247" s="251"/>
      <c r="H247" s="252" t="s">
        <v>1</v>
      </c>
      <c r="I247" s="254"/>
      <c r="J247" s="251"/>
      <c r="K247" s="251"/>
      <c r="L247" s="255"/>
      <c r="M247" s="256"/>
      <c r="N247" s="257"/>
      <c r="O247" s="257"/>
      <c r="P247" s="257"/>
      <c r="Q247" s="257"/>
      <c r="R247" s="257"/>
      <c r="S247" s="257"/>
      <c r="T247" s="25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9" t="s">
        <v>136</v>
      </c>
      <c r="AU247" s="259" t="s">
        <v>83</v>
      </c>
      <c r="AV247" s="14" t="s">
        <v>83</v>
      </c>
      <c r="AW247" s="14" t="s">
        <v>32</v>
      </c>
      <c r="AX247" s="14" t="s">
        <v>75</v>
      </c>
      <c r="AY247" s="259" t="s">
        <v>129</v>
      </c>
    </row>
    <row r="248" s="12" customFormat="1">
      <c r="A248" s="12"/>
      <c r="B248" s="228"/>
      <c r="C248" s="229"/>
      <c r="D248" s="223" t="s">
        <v>136</v>
      </c>
      <c r="E248" s="230" t="s">
        <v>1</v>
      </c>
      <c r="F248" s="231" t="s">
        <v>733</v>
      </c>
      <c r="G248" s="229"/>
      <c r="H248" s="232">
        <v>63.770000000000003</v>
      </c>
      <c r="I248" s="233"/>
      <c r="J248" s="229"/>
      <c r="K248" s="229"/>
      <c r="L248" s="234"/>
      <c r="M248" s="235"/>
      <c r="N248" s="236"/>
      <c r="O248" s="236"/>
      <c r="P248" s="236"/>
      <c r="Q248" s="236"/>
      <c r="R248" s="236"/>
      <c r="S248" s="236"/>
      <c r="T248" s="237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T248" s="238" t="s">
        <v>136</v>
      </c>
      <c r="AU248" s="238" t="s">
        <v>83</v>
      </c>
      <c r="AV248" s="12" t="s">
        <v>85</v>
      </c>
      <c r="AW248" s="12" t="s">
        <v>32</v>
      </c>
      <c r="AX248" s="12" t="s">
        <v>75</v>
      </c>
      <c r="AY248" s="238" t="s">
        <v>129</v>
      </c>
    </row>
    <row r="249" s="14" customFormat="1">
      <c r="A249" s="14"/>
      <c r="B249" s="250"/>
      <c r="C249" s="251"/>
      <c r="D249" s="223" t="s">
        <v>136</v>
      </c>
      <c r="E249" s="252" t="s">
        <v>1</v>
      </c>
      <c r="F249" s="253" t="s">
        <v>691</v>
      </c>
      <c r="G249" s="251"/>
      <c r="H249" s="252" t="s">
        <v>1</v>
      </c>
      <c r="I249" s="254"/>
      <c r="J249" s="251"/>
      <c r="K249" s="251"/>
      <c r="L249" s="255"/>
      <c r="M249" s="256"/>
      <c r="N249" s="257"/>
      <c r="O249" s="257"/>
      <c r="P249" s="257"/>
      <c r="Q249" s="257"/>
      <c r="R249" s="257"/>
      <c r="S249" s="257"/>
      <c r="T249" s="25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9" t="s">
        <v>136</v>
      </c>
      <c r="AU249" s="259" t="s">
        <v>83</v>
      </c>
      <c r="AV249" s="14" t="s">
        <v>83</v>
      </c>
      <c r="AW249" s="14" t="s">
        <v>32</v>
      </c>
      <c r="AX249" s="14" t="s">
        <v>75</v>
      </c>
      <c r="AY249" s="259" t="s">
        <v>129</v>
      </c>
    </row>
    <row r="250" s="12" customFormat="1">
      <c r="A250" s="12"/>
      <c r="B250" s="228"/>
      <c r="C250" s="229"/>
      <c r="D250" s="223" t="s">
        <v>136</v>
      </c>
      <c r="E250" s="230" t="s">
        <v>1</v>
      </c>
      <c r="F250" s="231" t="s">
        <v>734</v>
      </c>
      <c r="G250" s="229"/>
      <c r="H250" s="232">
        <v>50.210000000000001</v>
      </c>
      <c r="I250" s="233"/>
      <c r="J250" s="229"/>
      <c r="K250" s="229"/>
      <c r="L250" s="234"/>
      <c r="M250" s="235"/>
      <c r="N250" s="236"/>
      <c r="O250" s="236"/>
      <c r="P250" s="236"/>
      <c r="Q250" s="236"/>
      <c r="R250" s="236"/>
      <c r="S250" s="236"/>
      <c r="T250" s="237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238" t="s">
        <v>136</v>
      </c>
      <c r="AU250" s="238" t="s">
        <v>83</v>
      </c>
      <c r="AV250" s="12" t="s">
        <v>85</v>
      </c>
      <c r="AW250" s="12" t="s">
        <v>32</v>
      </c>
      <c r="AX250" s="12" t="s">
        <v>75</v>
      </c>
      <c r="AY250" s="238" t="s">
        <v>129</v>
      </c>
    </row>
    <row r="251" s="14" customFormat="1">
      <c r="A251" s="14"/>
      <c r="B251" s="250"/>
      <c r="C251" s="251"/>
      <c r="D251" s="223" t="s">
        <v>136</v>
      </c>
      <c r="E251" s="252" t="s">
        <v>1</v>
      </c>
      <c r="F251" s="253" t="s">
        <v>693</v>
      </c>
      <c r="G251" s="251"/>
      <c r="H251" s="252" t="s">
        <v>1</v>
      </c>
      <c r="I251" s="254"/>
      <c r="J251" s="251"/>
      <c r="K251" s="251"/>
      <c r="L251" s="255"/>
      <c r="M251" s="256"/>
      <c r="N251" s="257"/>
      <c r="O251" s="257"/>
      <c r="P251" s="257"/>
      <c r="Q251" s="257"/>
      <c r="R251" s="257"/>
      <c r="S251" s="257"/>
      <c r="T251" s="258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9" t="s">
        <v>136</v>
      </c>
      <c r="AU251" s="259" t="s">
        <v>83</v>
      </c>
      <c r="AV251" s="14" t="s">
        <v>83</v>
      </c>
      <c r="AW251" s="14" t="s">
        <v>32</v>
      </c>
      <c r="AX251" s="14" t="s">
        <v>75</v>
      </c>
      <c r="AY251" s="259" t="s">
        <v>129</v>
      </c>
    </row>
    <row r="252" s="12" customFormat="1">
      <c r="A252" s="12"/>
      <c r="B252" s="228"/>
      <c r="C252" s="229"/>
      <c r="D252" s="223" t="s">
        <v>136</v>
      </c>
      <c r="E252" s="230" t="s">
        <v>1</v>
      </c>
      <c r="F252" s="231" t="s">
        <v>735</v>
      </c>
      <c r="G252" s="229"/>
      <c r="H252" s="232">
        <v>9.7699999999999996</v>
      </c>
      <c r="I252" s="233"/>
      <c r="J252" s="229"/>
      <c r="K252" s="229"/>
      <c r="L252" s="234"/>
      <c r="M252" s="235"/>
      <c r="N252" s="236"/>
      <c r="O252" s="236"/>
      <c r="P252" s="236"/>
      <c r="Q252" s="236"/>
      <c r="R252" s="236"/>
      <c r="S252" s="236"/>
      <c r="T252" s="237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T252" s="238" t="s">
        <v>136</v>
      </c>
      <c r="AU252" s="238" t="s">
        <v>83</v>
      </c>
      <c r="AV252" s="12" t="s">
        <v>85</v>
      </c>
      <c r="AW252" s="12" t="s">
        <v>32</v>
      </c>
      <c r="AX252" s="12" t="s">
        <v>75</v>
      </c>
      <c r="AY252" s="238" t="s">
        <v>129</v>
      </c>
    </row>
    <row r="253" s="13" customFormat="1">
      <c r="A253" s="13"/>
      <c r="B253" s="239"/>
      <c r="C253" s="240"/>
      <c r="D253" s="223" t="s">
        <v>136</v>
      </c>
      <c r="E253" s="241" t="s">
        <v>1</v>
      </c>
      <c r="F253" s="242" t="s">
        <v>138</v>
      </c>
      <c r="G253" s="240"/>
      <c r="H253" s="243">
        <v>123.75</v>
      </c>
      <c r="I253" s="244"/>
      <c r="J253" s="240"/>
      <c r="K253" s="240"/>
      <c r="L253" s="245"/>
      <c r="M253" s="246"/>
      <c r="N253" s="247"/>
      <c r="O253" s="247"/>
      <c r="P253" s="247"/>
      <c r="Q253" s="247"/>
      <c r="R253" s="247"/>
      <c r="S253" s="247"/>
      <c r="T253" s="24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9" t="s">
        <v>136</v>
      </c>
      <c r="AU253" s="249" t="s">
        <v>83</v>
      </c>
      <c r="AV253" s="13" t="s">
        <v>134</v>
      </c>
      <c r="AW253" s="13" t="s">
        <v>32</v>
      </c>
      <c r="AX253" s="13" t="s">
        <v>83</v>
      </c>
      <c r="AY253" s="249" t="s">
        <v>129</v>
      </c>
    </row>
    <row r="254" s="2" customFormat="1" ht="16.5" customHeight="1">
      <c r="A254" s="38"/>
      <c r="B254" s="39"/>
      <c r="C254" s="210" t="s">
        <v>8</v>
      </c>
      <c r="D254" s="210" t="s">
        <v>130</v>
      </c>
      <c r="E254" s="211" t="s">
        <v>223</v>
      </c>
      <c r="F254" s="212" t="s">
        <v>224</v>
      </c>
      <c r="G254" s="213" t="s">
        <v>146</v>
      </c>
      <c r="H254" s="214">
        <v>141.41</v>
      </c>
      <c r="I254" s="215"/>
      <c r="J254" s="216">
        <f>ROUND(I254*H254,2)</f>
        <v>0</v>
      </c>
      <c r="K254" s="212" t="s">
        <v>1</v>
      </c>
      <c r="L254" s="44"/>
      <c r="M254" s="217" t="s">
        <v>1</v>
      </c>
      <c r="N254" s="218" t="s">
        <v>40</v>
      </c>
      <c r="O254" s="91"/>
      <c r="P254" s="219">
        <f>O254*H254</f>
        <v>0</v>
      </c>
      <c r="Q254" s="219">
        <v>0</v>
      </c>
      <c r="R254" s="219">
        <f>Q254*H254</f>
        <v>0</v>
      </c>
      <c r="S254" s="219">
        <v>0</v>
      </c>
      <c r="T254" s="22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1" t="s">
        <v>134</v>
      </c>
      <c r="AT254" s="221" t="s">
        <v>130</v>
      </c>
      <c r="AU254" s="221" t="s">
        <v>83</v>
      </c>
      <c r="AY254" s="17" t="s">
        <v>129</v>
      </c>
      <c r="BE254" s="222">
        <f>IF(N254="základní",J254,0)</f>
        <v>0</v>
      </c>
      <c r="BF254" s="222">
        <f>IF(N254="snížená",J254,0)</f>
        <v>0</v>
      </c>
      <c r="BG254" s="222">
        <f>IF(N254="zákl. přenesená",J254,0)</f>
        <v>0</v>
      </c>
      <c r="BH254" s="222">
        <f>IF(N254="sníž. přenesená",J254,0)</f>
        <v>0</v>
      </c>
      <c r="BI254" s="222">
        <f>IF(N254="nulová",J254,0)</f>
        <v>0</v>
      </c>
      <c r="BJ254" s="17" t="s">
        <v>83</v>
      </c>
      <c r="BK254" s="222">
        <f>ROUND(I254*H254,2)</f>
        <v>0</v>
      </c>
      <c r="BL254" s="17" t="s">
        <v>134</v>
      </c>
      <c r="BM254" s="221" t="s">
        <v>229</v>
      </c>
    </row>
    <row r="255" s="2" customFormat="1">
      <c r="A255" s="38"/>
      <c r="B255" s="39"/>
      <c r="C255" s="40"/>
      <c r="D255" s="223" t="s">
        <v>135</v>
      </c>
      <c r="E255" s="40"/>
      <c r="F255" s="224" t="s">
        <v>224</v>
      </c>
      <c r="G255" s="40"/>
      <c r="H255" s="40"/>
      <c r="I255" s="225"/>
      <c r="J255" s="40"/>
      <c r="K255" s="40"/>
      <c r="L255" s="44"/>
      <c r="M255" s="226"/>
      <c r="N255" s="227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135</v>
      </c>
      <c r="AU255" s="17" t="s">
        <v>83</v>
      </c>
    </row>
    <row r="256" s="14" customFormat="1">
      <c r="A256" s="14"/>
      <c r="B256" s="250"/>
      <c r="C256" s="251"/>
      <c r="D256" s="223" t="s">
        <v>136</v>
      </c>
      <c r="E256" s="252" t="s">
        <v>1</v>
      </c>
      <c r="F256" s="253" t="s">
        <v>689</v>
      </c>
      <c r="G256" s="251"/>
      <c r="H256" s="252" t="s">
        <v>1</v>
      </c>
      <c r="I256" s="254"/>
      <c r="J256" s="251"/>
      <c r="K256" s="251"/>
      <c r="L256" s="255"/>
      <c r="M256" s="256"/>
      <c r="N256" s="257"/>
      <c r="O256" s="257"/>
      <c r="P256" s="257"/>
      <c r="Q256" s="257"/>
      <c r="R256" s="257"/>
      <c r="S256" s="257"/>
      <c r="T256" s="258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9" t="s">
        <v>136</v>
      </c>
      <c r="AU256" s="259" t="s">
        <v>83</v>
      </c>
      <c r="AV256" s="14" t="s">
        <v>83</v>
      </c>
      <c r="AW256" s="14" t="s">
        <v>32</v>
      </c>
      <c r="AX256" s="14" t="s">
        <v>75</v>
      </c>
      <c r="AY256" s="259" t="s">
        <v>129</v>
      </c>
    </row>
    <row r="257" s="12" customFormat="1">
      <c r="A257" s="12"/>
      <c r="B257" s="228"/>
      <c r="C257" s="229"/>
      <c r="D257" s="223" t="s">
        <v>136</v>
      </c>
      <c r="E257" s="230" t="s">
        <v>1</v>
      </c>
      <c r="F257" s="231" t="s">
        <v>736</v>
      </c>
      <c r="G257" s="229"/>
      <c r="H257" s="232">
        <v>63.770000000000003</v>
      </c>
      <c r="I257" s="233"/>
      <c r="J257" s="229"/>
      <c r="K257" s="229"/>
      <c r="L257" s="234"/>
      <c r="M257" s="235"/>
      <c r="N257" s="236"/>
      <c r="O257" s="236"/>
      <c r="P257" s="236"/>
      <c r="Q257" s="236"/>
      <c r="R257" s="236"/>
      <c r="S257" s="236"/>
      <c r="T257" s="237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238" t="s">
        <v>136</v>
      </c>
      <c r="AU257" s="238" t="s">
        <v>83</v>
      </c>
      <c r="AV257" s="12" t="s">
        <v>85</v>
      </c>
      <c r="AW257" s="12" t="s">
        <v>32</v>
      </c>
      <c r="AX257" s="12" t="s">
        <v>75</v>
      </c>
      <c r="AY257" s="238" t="s">
        <v>129</v>
      </c>
    </row>
    <row r="258" s="14" customFormat="1">
      <c r="A258" s="14"/>
      <c r="B258" s="250"/>
      <c r="C258" s="251"/>
      <c r="D258" s="223" t="s">
        <v>136</v>
      </c>
      <c r="E258" s="252" t="s">
        <v>1</v>
      </c>
      <c r="F258" s="253" t="s">
        <v>691</v>
      </c>
      <c r="G258" s="251"/>
      <c r="H258" s="252" t="s">
        <v>1</v>
      </c>
      <c r="I258" s="254"/>
      <c r="J258" s="251"/>
      <c r="K258" s="251"/>
      <c r="L258" s="255"/>
      <c r="M258" s="256"/>
      <c r="N258" s="257"/>
      <c r="O258" s="257"/>
      <c r="P258" s="257"/>
      <c r="Q258" s="257"/>
      <c r="R258" s="257"/>
      <c r="S258" s="257"/>
      <c r="T258" s="25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9" t="s">
        <v>136</v>
      </c>
      <c r="AU258" s="259" t="s">
        <v>83</v>
      </c>
      <c r="AV258" s="14" t="s">
        <v>83</v>
      </c>
      <c r="AW258" s="14" t="s">
        <v>32</v>
      </c>
      <c r="AX258" s="14" t="s">
        <v>75</v>
      </c>
      <c r="AY258" s="259" t="s">
        <v>129</v>
      </c>
    </row>
    <row r="259" s="12" customFormat="1">
      <c r="A259" s="12"/>
      <c r="B259" s="228"/>
      <c r="C259" s="229"/>
      <c r="D259" s="223" t="s">
        <v>136</v>
      </c>
      <c r="E259" s="230" t="s">
        <v>1</v>
      </c>
      <c r="F259" s="231" t="s">
        <v>734</v>
      </c>
      <c r="G259" s="229"/>
      <c r="H259" s="232">
        <v>50.210000000000001</v>
      </c>
      <c r="I259" s="233"/>
      <c r="J259" s="229"/>
      <c r="K259" s="229"/>
      <c r="L259" s="234"/>
      <c r="M259" s="235"/>
      <c r="N259" s="236"/>
      <c r="O259" s="236"/>
      <c r="P259" s="236"/>
      <c r="Q259" s="236"/>
      <c r="R259" s="236"/>
      <c r="S259" s="236"/>
      <c r="T259" s="237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238" t="s">
        <v>136</v>
      </c>
      <c r="AU259" s="238" t="s">
        <v>83</v>
      </c>
      <c r="AV259" s="12" t="s">
        <v>85</v>
      </c>
      <c r="AW259" s="12" t="s">
        <v>32</v>
      </c>
      <c r="AX259" s="12" t="s">
        <v>75</v>
      </c>
      <c r="AY259" s="238" t="s">
        <v>129</v>
      </c>
    </row>
    <row r="260" s="14" customFormat="1">
      <c r="A260" s="14"/>
      <c r="B260" s="250"/>
      <c r="C260" s="251"/>
      <c r="D260" s="223" t="s">
        <v>136</v>
      </c>
      <c r="E260" s="252" t="s">
        <v>1</v>
      </c>
      <c r="F260" s="253" t="s">
        <v>693</v>
      </c>
      <c r="G260" s="251"/>
      <c r="H260" s="252" t="s">
        <v>1</v>
      </c>
      <c r="I260" s="254"/>
      <c r="J260" s="251"/>
      <c r="K260" s="251"/>
      <c r="L260" s="255"/>
      <c r="M260" s="256"/>
      <c r="N260" s="257"/>
      <c r="O260" s="257"/>
      <c r="P260" s="257"/>
      <c r="Q260" s="257"/>
      <c r="R260" s="257"/>
      <c r="S260" s="257"/>
      <c r="T260" s="25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9" t="s">
        <v>136</v>
      </c>
      <c r="AU260" s="259" t="s">
        <v>83</v>
      </c>
      <c r="AV260" s="14" t="s">
        <v>83</v>
      </c>
      <c r="AW260" s="14" t="s">
        <v>32</v>
      </c>
      <c r="AX260" s="14" t="s">
        <v>75</v>
      </c>
      <c r="AY260" s="259" t="s">
        <v>129</v>
      </c>
    </row>
    <row r="261" s="12" customFormat="1">
      <c r="A261" s="12"/>
      <c r="B261" s="228"/>
      <c r="C261" s="229"/>
      <c r="D261" s="223" t="s">
        <v>136</v>
      </c>
      <c r="E261" s="230" t="s">
        <v>1</v>
      </c>
      <c r="F261" s="231" t="s">
        <v>737</v>
      </c>
      <c r="G261" s="229"/>
      <c r="H261" s="232">
        <v>27.43</v>
      </c>
      <c r="I261" s="233"/>
      <c r="J261" s="229"/>
      <c r="K261" s="229"/>
      <c r="L261" s="234"/>
      <c r="M261" s="235"/>
      <c r="N261" s="236"/>
      <c r="O261" s="236"/>
      <c r="P261" s="236"/>
      <c r="Q261" s="236"/>
      <c r="R261" s="236"/>
      <c r="S261" s="236"/>
      <c r="T261" s="237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238" t="s">
        <v>136</v>
      </c>
      <c r="AU261" s="238" t="s">
        <v>83</v>
      </c>
      <c r="AV261" s="12" t="s">
        <v>85</v>
      </c>
      <c r="AW261" s="12" t="s">
        <v>32</v>
      </c>
      <c r="AX261" s="12" t="s">
        <v>75</v>
      </c>
      <c r="AY261" s="238" t="s">
        <v>129</v>
      </c>
    </row>
    <row r="262" s="13" customFormat="1">
      <c r="A262" s="13"/>
      <c r="B262" s="239"/>
      <c r="C262" s="240"/>
      <c r="D262" s="223" t="s">
        <v>136</v>
      </c>
      <c r="E262" s="241" t="s">
        <v>1</v>
      </c>
      <c r="F262" s="242" t="s">
        <v>138</v>
      </c>
      <c r="G262" s="240"/>
      <c r="H262" s="243">
        <v>141.41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9" t="s">
        <v>136</v>
      </c>
      <c r="AU262" s="249" t="s">
        <v>83</v>
      </c>
      <c r="AV262" s="13" t="s">
        <v>134</v>
      </c>
      <c r="AW262" s="13" t="s">
        <v>32</v>
      </c>
      <c r="AX262" s="13" t="s">
        <v>83</v>
      </c>
      <c r="AY262" s="249" t="s">
        <v>129</v>
      </c>
    </row>
    <row r="263" s="2" customFormat="1" ht="21.75" customHeight="1">
      <c r="A263" s="38"/>
      <c r="B263" s="39"/>
      <c r="C263" s="210" t="s">
        <v>186</v>
      </c>
      <c r="D263" s="210" t="s">
        <v>130</v>
      </c>
      <c r="E263" s="211" t="s">
        <v>228</v>
      </c>
      <c r="F263" s="212" t="s">
        <v>209</v>
      </c>
      <c r="G263" s="213" t="s">
        <v>146</v>
      </c>
      <c r="H263" s="214">
        <v>115.86</v>
      </c>
      <c r="I263" s="215"/>
      <c r="J263" s="216">
        <f>ROUND(I263*H263,2)</f>
        <v>0</v>
      </c>
      <c r="K263" s="212" t="s">
        <v>1</v>
      </c>
      <c r="L263" s="44"/>
      <c r="M263" s="217" t="s">
        <v>1</v>
      </c>
      <c r="N263" s="218" t="s">
        <v>40</v>
      </c>
      <c r="O263" s="91"/>
      <c r="P263" s="219">
        <f>O263*H263</f>
        <v>0</v>
      </c>
      <c r="Q263" s="219">
        <v>0</v>
      </c>
      <c r="R263" s="219">
        <f>Q263*H263</f>
        <v>0</v>
      </c>
      <c r="S263" s="219">
        <v>0</v>
      </c>
      <c r="T263" s="22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1" t="s">
        <v>134</v>
      </c>
      <c r="AT263" s="221" t="s">
        <v>130</v>
      </c>
      <c r="AU263" s="221" t="s">
        <v>83</v>
      </c>
      <c r="AY263" s="17" t="s">
        <v>129</v>
      </c>
      <c r="BE263" s="222">
        <f>IF(N263="základní",J263,0)</f>
        <v>0</v>
      </c>
      <c r="BF263" s="222">
        <f>IF(N263="snížená",J263,0)</f>
        <v>0</v>
      </c>
      <c r="BG263" s="222">
        <f>IF(N263="zákl. přenesená",J263,0)</f>
        <v>0</v>
      </c>
      <c r="BH263" s="222">
        <f>IF(N263="sníž. přenesená",J263,0)</f>
        <v>0</v>
      </c>
      <c r="BI263" s="222">
        <f>IF(N263="nulová",J263,0)</f>
        <v>0</v>
      </c>
      <c r="BJ263" s="17" t="s">
        <v>83</v>
      </c>
      <c r="BK263" s="222">
        <f>ROUND(I263*H263,2)</f>
        <v>0</v>
      </c>
      <c r="BL263" s="17" t="s">
        <v>134</v>
      </c>
      <c r="BM263" s="221" t="s">
        <v>235</v>
      </c>
    </row>
    <row r="264" s="2" customFormat="1">
      <c r="A264" s="38"/>
      <c r="B264" s="39"/>
      <c r="C264" s="40"/>
      <c r="D264" s="223" t="s">
        <v>135</v>
      </c>
      <c r="E264" s="40"/>
      <c r="F264" s="224" t="s">
        <v>738</v>
      </c>
      <c r="G264" s="40"/>
      <c r="H264" s="40"/>
      <c r="I264" s="225"/>
      <c r="J264" s="40"/>
      <c r="K264" s="40"/>
      <c r="L264" s="44"/>
      <c r="M264" s="226"/>
      <c r="N264" s="227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135</v>
      </c>
      <c r="AU264" s="17" t="s">
        <v>83</v>
      </c>
    </row>
    <row r="265" s="14" customFormat="1">
      <c r="A265" s="14"/>
      <c r="B265" s="250"/>
      <c r="C265" s="251"/>
      <c r="D265" s="223" t="s">
        <v>136</v>
      </c>
      <c r="E265" s="252" t="s">
        <v>1</v>
      </c>
      <c r="F265" s="253" t="s">
        <v>689</v>
      </c>
      <c r="G265" s="251"/>
      <c r="H265" s="252" t="s">
        <v>1</v>
      </c>
      <c r="I265" s="254"/>
      <c r="J265" s="251"/>
      <c r="K265" s="251"/>
      <c r="L265" s="255"/>
      <c r="M265" s="256"/>
      <c r="N265" s="257"/>
      <c r="O265" s="257"/>
      <c r="P265" s="257"/>
      <c r="Q265" s="257"/>
      <c r="R265" s="257"/>
      <c r="S265" s="257"/>
      <c r="T265" s="258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9" t="s">
        <v>136</v>
      </c>
      <c r="AU265" s="259" t="s">
        <v>83</v>
      </c>
      <c r="AV265" s="14" t="s">
        <v>83</v>
      </c>
      <c r="AW265" s="14" t="s">
        <v>32</v>
      </c>
      <c r="AX265" s="14" t="s">
        <v>75</v>
      </c>
      <c r="AY265" s="259" t="s">
        <v>129</v>
      </c>
    </row>
    <row r="266" s="12" customFormat="1">
      <c r="A266" s="12"/>
      <c r="B266" s="228"/>
      <c r="C266" s="229"/>
      <c r="D266" s="223" t="s">
        <v>136</v>
      </c>
      <c r="E266" s="230" t="s">
        <v>1</v>
      </c>
      <c r="F266" s="231" t="s">
        <v>739</v>
      </c>
      <c r="G266" s="229"/>
      <c r="H266" s="232">
        <v>55.640000000000001</v>
      </c>
      <c r="I266" s="233"/>
      <c r="J266" s="229"/>
      <c r="K266" s="229"/>
      <c r="L266" s="234"/>
      <c r="M266" s="235"/>
      <c r="N266" s="236"/>
      <c r="O266" s="236"/>
      <c r="P266" s="236"/>
      <c r="Q266" s="236"/>
      <c r="R266" s="236"/>
      <c r="S266" s="236"/>
      <c r="T266" s="237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T266" s="238" t="s">
        <v>136</v>
      </c>
      <c r="AU266" s="238" t="s">
        <v>83</v>
      </c>
      <c r="AV266" s="12" t="s">
        <v>85</v>
      </c>
      <c r="AW266" s="12" t="s">
        <v>32</v>
      </c>
      <c r="AX266" s="12" t="s">
        <v>75</v>
      </c>
      <c r="AY266" s="238" t="s">
        <v>129</v>
      </c>
    </row>
    <row r="267" s="14" customFormat="1">
      <c r="A267" s="14"/>
      <c r="B267" s="250"/>
      <c r="C267" s="251"/>
      <c r="D267" s="223" t="s">
        <v>136</v>
      </c>
      <c r="E267" s="252" t="s">
        <v>1</v>
      </c>
      <c r="F267" s="253" t="s">
        <v>691</v>
      </c>
      <c r="G267" s="251"/>
      <c r="H267" s="252" t="s">
        <v>1</v>
      </c>
      <c r="I267" s="254"/>
      <c r="J267" s="251"/>
      <c r="K267" s="251"/>
      <c r="L267" s="255"/>
      <c r="M267" s="256"/>
      <c r="N267" s="257"/>
      <c r="O267" s="257"/>
      <c r="P267" s="257"/>
      <c r="Q267" s="257"/>
      <c r="R267" s="257"/>
      <c r="S267" s="257"/>
      <c r="T267" s="25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9" t="s">
        <v>136</v>
      </c>
      <c r="AU267" s="259" t="s">
        <v>83</v>
      </c>
      <c r="AV267" s="14" t="s">
        <v>83</v>
      </c>
      <c r="AW267" s="14" t="s">
        <v>32</v>
      </c>
      <c r="AX267" s="14" t="s">
        <v>75</v>
      </c>
      <c r="AY267" s="259" t="s">
        <v>129</v>
      </c>
    </row>
    <row r="268" s="12" customFormat="1">
      <c r="A268" s="12"/>
      <c r="B268" s="228"/>
      <c r="C268" s="229"/>
      <c r="D268" s="223" t="s">
        <v>136</v>
      </c>
      <c r="E268" s="230" t="s">
        <v>1</v>
      </c>
      <c r="F268" s="231" t="s">
        <v>740</v>
      </c>
      <c r="G268" s="229"/>
      <c r="H268" s="232">
        <v>40.390000000000001</v>
      </c>
      <c r="I268" s="233"/>
      <c r="J268" s="229"/>
      <c r="K268" s="229"/>
      <c r="L268" s="234"/>
      <c r="M268" s="235"/>
      <c r="N268" s="236"/>
      <c r="O268" s="236"/>
      <c r="P268" s="236"/>
      <c r="Q268" s="236"/>
      <c r="R268" s="236"/>
      <c r="S268" s="236"/>
      <c r="T268" s="237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T268" s="238" t="s">
        <v>136</v>
      </c>
      <c r="AU268" s="238" t="s">
        <v>83</v>
      </c>
      <c r="AV268" s="12" t="s">
        <v>85</v>
      </c>
      <c r="AW268" s="12" t="s">
        <v>32</v>
      </c>
      <c r="AX268" s="12" t="s">
        <v>75</v>
      </c>
      <c r="AY268" s="238" t="s">
        <v>129</v>
      </c>
    </row>
    <row r="269" s="14" customFormat="1">
      <c r="A269" s="14"/>
      <c r="B269" s="250"/>
      <c r="C269" s="251"/>
      <c r="D269" s="223" t="s">
        <v>136</v>
      </c>
      <c r="E269" s="252" t="s">
        <v>1</v>
      </c>
      <c r="F269" s="253" t="s">
        <v>693</v>
      </c>
      <c r="G269" s="251"/>
      <c r="H269" s="252" t="s">
        <v>1</v>
      </c>
      <c r="I269" s="254"/>
      <c r="J269" s="251"/>
      <c r="K269" s="251"/>
      <c r="L269" s="255"/>
      <c r="M269" s="256"/>
      <c r="N269" s="257"/>
      <c r="O269" s="257"/>
      <c r="P269" s="257"/>
      <c r="Q269" s="257"/>
      <c r="R269" s="257"/>
      <c r="S269" s="257"/>
      <c r="T269" s="258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9" t="s">
        <v>136</v>
      </c>
      <c r="AU269" s="259" t="s">
        <v>83</v>
      </c>
      <c r="AV269" s="14" t="s">
        <v>83</v>
      </c>
      <c r="AW269" s="14" t="s">
        <v>32</v>
      </c>
      <c r="AX269" s="14" t="s">
        <v>75</v>
      </c>
      <c r="AY269" s="259" t="s">
        <v>129</v>
      </c>
    </row>
    <row r="270" s="12" customFormat="1">
      <c r="A270" s="12"/>
      <c r="B270" s="228"/>
      <c r="C270" s="229"/>
      <c r="D270" s="223" t="s">
        <v>136</v>
      </c>
      <c r="E270" s="230" t="s">
        <v>1</v>
      </c>
      <c r="F270" s="231" t="s">
        <v>741</v>
      </c>
      <c r="G270" s="229"/>
      <c r="H270" s="232">
        <v>19.829999999999998</v>
      </c>
      <c r="I270" s="233"/>
      <c r="J270" s="229"/>
      <c r="K270" s="229"/>
      <c r="L270" s="234"/>
      <c r="M270" s="235"/>
      <c r="N270" s="236"/>
      <c r="O270" s="236"/>
      <c r="P270" s="236"/>
      <c r="Q270" s="236"/>
      <c r="R270" s="236"/>
      <c r="S270" s="236"/>
      <c r="T270" s="237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238" t="s">
        <v>136</v>
      </c>
      <c r="AU270" s="238" t="s">
        <v>83</v>
      </c>
      <c r="AV270" s="12" t="s">
        <v>85</v>
      </c>
      <c r="AW270" s="12" t="s">
        <v>32</v>
      </c>
      <c r="AX270" s="12" t="s">
        <v>75</v>
      </c>
      <c r="AY270" s="238" t="s">
        <v>129</v>
      </c>
    </row>
    <row r="271" s="13" customFormat="1">
      <c r="A271" s="13"/>
      <c r="B271" s="239"/>
      <c r="C271" s="240"/>
      <c r="D271" s="223" t="s">
        <v>136</v>
      </c>
      <c r="E271" s="241" t="s">
        <v>1</v>
      </c>
      <c r="F271" s="242" t="s">
        <v>138</v>
      </c>
      <c r="G271" s="240"/>
      <c r="H271" s="243">
        <v>115.86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9" t="s">
        <v>136</v>
      </c>
      <c r="AU271" s="249" t="s">
        <v>83</v>
      </c>
      <c r="AV271" s="13" t="s">
        <v>134</v>
      </c>
      <c r="AW271" s="13" t="s">
        <v>32</v>
      </c>
      <c r="AX271" s="13" t="s">
        <v>83</v>
      </c>
      <c r="AY271" s="249" t="s">
        <v>129</v>
      </c>
    </row>
    <row r="272" s="2" customFormat="1" ht="21.75" customHeight="1">
      <c r="A272" s="38"/>
      <c r="B272" s="39"/>
      <c r="C272" s="210" t="s">
        <v>238</v>
      </c>
      <c r="D272" s="210" t="s">
        <v>130</v>
      </c>
      <c r="E272" s="211" t="s">
        <v>233</v>
      </c>
      <c r="F272" s="212" t="s">
        <v>234</v>
      </c>
      <c r="G272" s="213" t="s">
        <v>146</v>
      </c>
      <c r="H272" s="214">
        <v>1622.04</v>
      </c>
      <c r="I272" s="215"/>
      <c r="J272" s="216">
        <f>ROUND(I272*H272,2)</f>
        <v>0</v>
      </c>
      <c r="K272" s="212" t="s">
        <v>1</v>
      </c>
      <c r="L272" s="44"/>
      <c r="M272" s="217" t="s">
        <v>1</v>
      </c>
      <c r="N272" s="218" t="s">
        <v>40</v>
      </c>
      <c r="O272" s="91"/>
      <c r="P272" s="219">
        <f>O272*H272</f>
        <v>0</v>
      </c>
      <c r="Q272" s="219">
        <v>0</v>
      </c>
      <c r="R272" s="219">
        <f>Q272*H272</f>
        <v>0</v>
      </c>
      <c r="S272" s="219">
        <v>0</v>
      </c>
      <c r="T272" s="22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1" t="s">
        <v>134</v>
      </c>
      <c r="AT272" s="221" t="s">
        <v>130</v>
      </c>
      <c r="AU272" s="221" t="s">
        <v>83</v>
      </c>
      <c r="AY272" s="17" t="s">
        <v>129</v>
      </c>
      <c r="BE272" s="222">
        <f>IF(N272="základní",J272,0)</f>
        <v>0</v>
      </c>
      <c r="BF272" s="222">
        <f>IF(N272="snížená",J272,0)</f>
        <v>0</v>
      </c>
      <c r="BG272" s="222">
        <f>IF(N272="zákl. přenesená",J272,0)</f>
        <v>0</v>
      </c>
      <c r="BH272" s="222">
        <f>IF(N272="sníž. přenesená",J272,0)</f>
        <v>0</v>
      </c>
      <c r="BI272" s="222">
        <f>IF(N272="nulová",J272,0)</f>
        <v>0</v>
      </c>
      <c r="BJ272" s="17" t="s">
        <v>83</v>
      </c>
      <c r="BK272" s="222">
        <f>ROUND(I272*H272,2)</f>
        <v>0</v>
      </c>
      <c r="BL272" s="17" t="s">
        <v>134</v>
      </c>
      <c r="BM272" s="221" t="s">
        <v>242</v>
      </c>
    </row>
    <row r="273" s="2" customFormat="1">
      <c r="A273" s="38"/>
      <c r="B273" s="39"/>
      <c r="C273" s="40"/>
      <c r="D273" s="223" t="s">
        <v>135</v>
      </c>
      <c r="E273" s="40"/>
      <c r="F273" s="224" t="s">
        <v>234</v>
      </c>
      <c r="G273" s="40"/>
      <c r="H273" s="40"/>
      <c r="I273" s="225"/>
      <c r="J273" s="40"/>
      <c r="K273" s="40"/>
      <c r="L273" s="44"/>
      <c r="M273" s="226"/>
      <c r="N273" s="227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135</v>
      </c>
      <c r="AU273" s="17" t="s">
        <v>83</v>
      </c>
    </row>
    <row r="274" s="14" customFormat="1">
      <c r="A274" s="14"/>
      <c r="B274" s="250"/>
      <c r="C274" s="251"/>
      <c r="D274" s="223" t="s">
        <v>136</v>
      </c>
      <c r="E274" s="252" t="s">
        <v>1</v>
      </c>
      <c r="F274" s="253" t="s">
        <v>689</v>
      </c>
      <c r="G274" s="251"/>
      <c r="H274" s="252" t="s">
        <v>1</v>
      </c>
      <c r="I274" s="254"/>
      <c r="J274" s="251"/>
      <c r="K274" s="251"/>
      <c r="L274" s="255"/>
      <c r="M274" s="256"/>
      <c r="N274" s="257"/>
      <c r="O274" s="257"/>
      <c r="P274" s="257"/>
      <c r="Q274" s="257"/>
      <c r="R274" s="257"/>
      <c r="S274" s="257"/>
      <c r="T274" s="25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9" t="s">
        <v>136</v>
      </c>
      <c r="AU274" s="259" t="s">
        <v>83</v>
      </c>
      <c r="AV274" s="14" t="s">
        <v>83</v>
      </c>
      <c r="AW274" s="14" t="s">
        <v>32</v>
      </c>
      <c r="AX274" s="14" t="s">
        <v>75</v>
      </c>
      <c r="AY274" s="259" t="s">
        <v>129</v>
      </c>
    </row>
    <row r="275" s="12" customFormat="1">
      <c r="A275" s="12"/>
      <c r="B275" s="228"/>
      <c r="C275" s="229"/>
      <c r="D275" s="223" t="s">
        <v>136</v>
      </c>
      <c r="E275" s="230" t="s">
        <v>1</v>
      </c>
      <c r="F275" s="231" t="s">
        <v>742</v>
      </c>
      <c r="G275" s="229"/>
      <c r="H275" s="232">
        <v>778.96000000000004</v>
      </c>
      <c r="I275" s="233"/>
      <c r="J275" s="229"/>
      <c r="K275" s="229"/>
      <c r="L275" s="234"/>
      <c r="M275" s="235"/>
      <c r="N275" s="236"/>
      <c r="O275" s="236"/>
      <c r="P275" s="236"/>
      <c r="Q275" s="236"/>
      <c r="R275" s="236"/>
      <c r="S275" s="236"/>
      <c r="T275" s="237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38" t="s">
        <v>136</v>
      </c>
      <c r="AU275" s="238" t="s">
        <v>83</v>
      </c>
      <c r="AV275" s="12" t="s">
        <v>85</v>
      </c>
      <c r="AW275" s="12" t="s">
        <v>32</v>
      </c>
      <c r="AX275" s="12" t="s">
        <v>75</v>
      </c>
      <c r="AY275" s="238" t="s">
        <v>129</v>
      </c>
    </row>
    <row r="276" s="14" customFormat="1">
      <c r="A276" s="14"/>
      <c r="B276" s="250"/>
      <c r="C276" s="251"/>
      <c r="D276" s="223" t="s">
        <v>136</v>
      </c>
      <c r="E276" s="252" t="s">
        <v>1</v>
      </c>
      <c r="F276" s="253" t="s">
        <v>691</v>
      </c>
      <c r="G276" s="251"/>
      <c r="H276" s="252" t="s">
        <v>1</v>
      </c>
      <c r="I276" s="254"/>
      <c r="J276" s="251"/>
      <c r="K276" s="251"/>
      <c r="L276" s="255"/>
      <c r="M276" s="256"/>
      <c r="N276" s="257"/>
      <c r="O276" s="257"/>
      <c r="P276" s="257"/>
      <c r="Q276" s="257"/>
      <c r="R276" s="257"/>
      <c r="S276" s="257"/>
      <c r="T276" s="258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9" t="s">
        <v>136</v>
      </c>
      <c r="AU276" s="259" t="s">
        <v>83</v>
      </c>
      <c r="AV276" s="14" t="s">
        <v>83</v>
      </c>
      <c r="AW276" s="14" t="s">
        <v>32</v>
      </c>
      <c r="AX276" s="14" t="s">
        <v>75</v>
      </c>
      <c r="AY276" s="259" t="s">
        <v>129</v>
      </c>
    </row>
    <row r="277" s="12" customFormat="1">
      <c r="A277" s="12"/>
      <c r="B277" s="228"/>
      <c r="C277" s="229"/>
      <c r="D277" s="223" t="s">
        <v>136</v>
      </c>
      <c r="E277" s="230" t="s">
        <v>1</v>
      </c>
      <c r="F277" s="231" t="s">
        <v>743</v>
      </c>
      <c r="G277" s="229"/>
      <c r="H277" s="232">
        <v>565.46000000000004</v>
      </c>
      <c r="I277" s="233"/>
      <c r="J277" s="229"/>
      <c r="K277" s="229"/>
      <c r="L277" s="234"/>
      <c r="M277" s="235"/>
      <c r="N277" s="236"/>
      <c r="O277" s="236"/>
      <c r="P277" s="236"/>
      <c r="Q277" s="236"/>
      <c r="R277" s="236"/>
      <c r="S277" s="236"/>
      <c r="T277" s="237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T277" s="238" t="s">
        <v>136</v>
      </c>
      <c r="AU277" s="238" t="s">
        <v>83</v>
      </c>
      <c r="AV277" s="12" t="s">
        <v>85</v>
      </c>
      <c r="AW277" s="12" t="s">
        <v>32</v>
      </c>
      <c r="AX277" s="12" t="s">
        <v>75</v>
      </c>
      <c r="AY277" s="238" t="s">
        <v>129</v>
      </c>
    </row>
    <row r="278" s="14" customFormat="1">
      <c r="A278" s="14"/>
      <c r="B278" s="250"/>
      <c r="C278" s="251"/>
      <c r="D278" s="223" t="s">
        <v>136</v>
      </c>
      <c r="E278" s="252" t="s">
        <v>1</v>
      </c>
      <c r="F278" s="253" t="s">
        <v>693</v>
      </c>
      <c r="G278" s="251"/>
      <c r="H278" s="252" t="s">
        <v>1</v>
      </c>
      <c r="I278" s="254"/>
      <c r="J278" s="251"/>
      <c r="K278" s="251"/>
      <c r="L278" s="255"/>
      <c r="M278" s="256"/>
      <c r="N278" s="257"/>
      <c r="O278" s="257"/>
      <c r="P278" s="257"/>
      <c r="Q278" s="257"/>
      <c r="R278" s="257"/>
      <c r="S278" s="257"/>
      <c r="T278" s="25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9" t="s">
        <v>136</v>
      </c>
      <c r="AU278" s="259" t="s">
        <v>83</v>
      </c>
      <c r="AV278" s="14" t="s">
        <v>83</v>
      </c>
      <c r="AW278" s="14" t="s">
        <v>32</v>
      </c>
      <c r="AX278" s="14" t="s">
        <v>75</v>
      </c>
      <c r="AY278" s="259" t="s">
        <v>129</v>
      </c>
    </row>
    <row r="279" s="12" customFormat="1">
      <c r="A279" s="12"/>
      <c r="B279" s="228"/>
      <c r="C279" s="229"/>
      <c r="D279" s="223" t="s">
        <v>136</v>
      </c>
      <c r="E279" s="230" t="s">
        <v>1</v>
      </c>
      <c r="F279" s="231" t="s">
        <v>744</v>
      </c>
      <c r="G279" s="229"/>
      <c r="H279" s="232">
        <v>277.62</v>
      </c>
      <c r="I279" s="233"/>
      <c r="J279" s="229"/>
      <c r="K279" s="229"/>
      <c r="L279" s="234"/>
      <c r="M279" s="235"/>
      <c r="N279" s="236"/>
      <c r="O279" s="236"/>
      <c r="P279" s="236"/>
      <c r="Q279" s="236"/>
      <c r="R279" s="236"/>
      <c r="S279" s="236"/>
      <c r="T279" s="237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238" t="s">
        <v>136</v>
      </c>
      <c r="AU279" s="238" t="s">
        <v>83</v>
      </c>
      <c r="AV279" s="12" t="s">
        <v>85</v>
      </c>
      <c r="AW279" s="12" t="s">
        <v>32</v>
      </c>
      <c r="AX279" s="12" t="s">
        <v>75</v>
      </c>
      <c r="AY279" s="238" t="s">
        <v>129</v>
      </c>
    </row>
    <row r="280" s="13" customFormat="1">
      <c r="A280" s="13"/>
      <c r="B280" s="239"/>
      <c r="C280" s="240"/>
      <c r="D280" s="223" t="s">
        <v>136</v>
      </c>
      <c r="E280" s="241" t="s">
        <v>1</v>
      </c>
      <c r="F280" s="242" t="s">
        <v>138</v>
      </c>
      <c r="G280" s="240"/>
      <c r="H280" s="243">
        <v>1622.04</v>
      </c>
      <c r="I280" s="244"/>
      <c r="J280" s="240"/>
      <c r="K280" s="240"/>
      <c r="L280" s="245"/>
      <c r="M280" s="246"/>
      <c r="N280" s="247"/>
      <c r="O280" s="247"/>
      <c r="P280" s="247"/>
      <c r="Q280" s="247"/>
      <c r="R280" s="247"/>
      <c r="S280" s="247"/>
      <c r="T280" s="24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9" t="s">
        <v>136</v>
      </c>
      <c r="AU280" s="249" t="s">
        <v>83</v>
      </c>
      <c r="AV280" s="13" t="s">
        <v>134</v>
      </c>
      <c r="AW280" s="13" t="s">
        <v>32</v>
      </c>
      <c r="AX280" s="13" t="s">
        <v>83</v>
      </c>
      <c r="AY280" s="249" t="s">
        <v>129</v>
      </c>
    </row>
    <row r="281" s="2" customFormat="1" ht="16.5" customHeight="1">
      <c r="A281" s="38"/>
      <c r="B281" s="39"/>
      <c r="C281" s="210" t="s">
        <v>191</v>
      </c>
      <c r="D281" s="210" t="s">
        <v>130</v>
      </c>
      <c r="E281" s="211" t="s">
        <v>239</v>
      </c>
      <c r="F281" s="212" t="s">
        <v>240</v>
      </c>
      <c r="G281" s="213" t="s">
        <v>241</v>
      </c>
      <c r="H281" s="214">
        <v>196.96199999999999</v>
      </c>
      <c r="I281" s="215"/>
      <c r="J281" s="216">
        <f>ROUND(I281*H281,2)</f>
        <v>0</v>
      </c>
      <c r="K281" s="212" t="s">
        <v>1</v>
      </c>
      <c r="L281" s="44"/>
      <c r="M281" s="217" t="s">
        <v>1</v>
      </c>
      <c r="N281" s="218" t="s">
        <v>40</v>
      </c>
      <c r="O281" s="91"/>
      <c r="P281" s="219">
        <f>O281*H281</f>
        <v>0</v>
      </c>
      <c r="Q281" s="219">
        <v>0</v>
      </c>
      <c r="R281" s="219">
        <f>Q281*H281</f>
        <v>0</v>
      </c>
      <c r="S281" s="219">
        <v>0</v>
      </c>
      <c r="T281" s="22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1" t="s">
        <v>134</v>
      </c>
      <c r="AT281" s="221" t="s">
        <v>130</v>
      </c>
      <c r="AU281" s="221" t="s">
        <v>83</v>
      </c>
      <c r="AY281" s="17" t="s">
        <v>129</v>
      </c>
      <c r="BE281" s="222">
        <f>IF(N281="základní",J281,0)</f>
        <v>0</v>
      </c>
      <c r="BF281" s="222">
        <f>IF(N281="snížená",J281,0)</f>
        <v>0</v>
      </c>
      <c r="BG281" s="222">
        <f>IF(N281="zákl. přenesená",J281,0)</f>
        <v>0</v>
      </c>
      <c r="BH281" s="222">
        <f>IF(N281="sníž. přenesená",J281,0)</f>
        <v>0</v>
      </c>
      <c r="BI281" s="222">
        <f>IF(N281="nulová",J281,0)</f>
        <v>0</v>
      </c>
      <c r="BJ281" s="17" t="s">
        <v>83</v>
      </c>
      <c r="BK281" s="222">
        <f>ROUND(I281*H281,2)</f>
        <v>0</v>
      </c>
      <c r="BL281" s="17" t="s">
        <v>134</v>
      </c>
      <c r="BM281" s="221" t="s">
        <v>248</v>
      </c>
    </row>
    <row r="282" s="2" customFormat="1">
      <c r="A282" s="38"/>
      <c r="B282" s="39"/>
      <c r="C282" s="40"/>
      <c r="D282" s="223" t="s">
        <v>135</v>
      </c>
      <c r="E282" s="40"/>
      <c r="F282" s="224" t="s">
        <v>745</v>
      </c>
      <c r="G282" s="40"/>
      <c r="H282" s="40"/>
      <c r="I282" s="225"/>
      <c r="J282" s="40"/>
      <c r="K282" s="40"/>
      <c r="L282" s="44"/>
      <c r="M282" s="226"/>
      <c r="N282" s="227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135</v>
      </c>
      <c r="AU282" s="17" t="s">
        <v>83</v>
      </c>
    </row>
    <row r="283" s="14" customFormat="1">
      <c r="A283" s="14"/>
      <c r="B283" s="250"/>
      <c r="C283" s="251"/>
      <c r="D283" s="223" t="s">
        <v>136</v>
      </c>
      <c r="E283" s="252" t="s">
        <v>1</v>
      </c>
      <c r="F283" s="253" t="s">
        <v>689</v>
      </c>
      <c r="G283" s="251"/>
      <c r="H283" s="252" t="s">
        <v>1</v>
      </c>
      <c r="I283" s="254"/>
      <c r="J283" s="251"/>
      <c r="K283" s="251"/>
      <c r="L283" s="255"/>
      <c r="M283" s="256"/>
      <c r="N283" s="257"/>
      <c r="O283" s="257"/>
      <c r="P283" s="257"/>
      <c r="Q283" s="257"/>
      <c r="R283" s="257"/>
      <c r="S283" s="257"/>
      <c r="T283" s="258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9" t="s">
        <v>136</v>
      </c>
      <c r="AU283" s="259" t="s">
        <v>83</v>
      </c>
      <c r="AV283" s="14" t="s">
        <v>83</v>
      </c>
      <c r="AW283" s="14" t="s">
        <v>32</v>
      </c>
      <c r="AX283" s="14" t="s">
        <v>75</v>
      </c>
      <c r="AY283" s="259" t="s">
        <v>129</v>
      </c>
    </row>
    <row r="284" s="12" customFormat="1">
      <c r="A284" s="12"/>
      <c r="B284" s="228"/>
      <c r="C284" s="229"/>
      <c r="D284" s="223" t="s">
        <v>136</v>
      </c>
      <c r="E284" s="230" t="s">
        <v>1</v>
      </c>
      <c r="F284" s="231" t="s">
        <v>746</v>
      </c>
      <c r="G284" s="229"/>
      <c r="H284" s="232">
        <v>94.587999999999994</v>
      </c>
      <c r="I284" s="233"/>
      <c r="J284" s="229"/>
      <c r="K284" s="229"/>
      <c r="L284" s="234"/>
      <c r="M284" s="235"/>
      <c r="N284" s="236"/>
      <c r="O284" s="236"/>
      <c r="P284" s="236"/>
      <c r="Q284" s="236"/>
      <c r="R284" s="236"/>
      <c r="S284" s="236"/>
      <c r="T284" s="237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238" t="s">
        <v>136</v>
      </c>
      <c r="AU284" s="238" t="s">
        <v>83</v>
      </c>
      <c r="AV284" s="12" t="s">
        <v>85</v>
      </c>
      <c r="AW284" s="12" t="s">
        <v>32</v>
      </c>
      <c r="AX284" s="12" t="s">
        <v>75</v>
      </c>
      <c r="AY284" s="238" t="s">
        <v>129</v>
      </c>
    </row>
    <row r="285" s="14" customFormat="1">
      <c r="A285" s="14"/>
      <c r="B285" s="250"/>
      <c r="C285" s="251"/>
      <c r="D285" s="223" t="s">
        <v>136</v>
      </c>
      <c r="E285" s="252" t="s">
        <v>1</v>
      </c>
      <c r="F285" s="253" t="s">
        <v>691</v>
      </c>
      <c r="G285" s="251"/>
      <c r="H285" s="252" t="s">
        <v>1</v>
      </c>
      <c r="I285" s="254"/>
      <c r="J285" s="251"/>
      <c r="K285" s="251"/>
      <c r="L285" s="255"/>
      <c r="M285" s="256"/>
      <c r="N285" s="257"/>
      <c r="O285" s="257"/>
      <c r="P285" s="257"/>
      <c r="Q285" s="257"/>
      <c r="R285" s="257"/>
      <c r="S285" s="257"/>
      <c r="T285" s="258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9" t="s">
        <v>136</v>
      </c>
      <c r="AU285" s="259" t="s">
        <v>83</v>
      </c>
      <c r="AV285" s="14" t="s">
        <v>83</v>
      </c>
      <c r="AW285" s="14" t="s">
        <v>32</v>
      </c>
      <c r="AX285" s="14" t="s">
        <v>75</v>
      </c>
      <c r="AY285" s="259" t="s">
        <v>129</v>
      </c>
    </row>
    <row r="286" s="12" customFormat="1">
      <c r="A286" s="12"/>
      <c r="B286" s="228"/>
      <c r="C286" s="229"/>
      <c r="D286" s="223" t="s">
        <v>136</v>
      </c>
      <c r="E286" s="230" t="s">
        <v>1</v>
      </c>
      <c r="F286" s="231" t="s">
        <v>747</v>
      </c>
      <c r="G286" s="229"/>
      <c r="H286" s="232">
        <v>68.662999999999997</v>
      </c>
      <c r="I286" s="233"/>
      <c r="J286" s="229"/>
      <c r="K286" s="229"/>
      <c r="L286" s="234"/>
      <c r="M286" s="235"/>
      <c r="N286" s="236"/>
      <c r="O286" s="236"/>
      <c r="P286" s="236"/>
      <c r="Q286" s="236"/>
      <c r="R286" s="236"/>
      <c r="S286" s="236"/>
      <c r="T286" s="237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T286" s="238" t="s">
        <v>136</v>
      </c>
      <c r="AU286" s="238" t="s">
        <v>83</v>
      </c>
      <c r="AV286" s="12" t="s">
        <v>85</v>
      </c>
      <c r="AW286" s="12" t="s">
        <v>32</v>
      </c>
      <c r="AX286" s="12" t="s">
        <v>75</v>
      </c>
      <c r="AY286" s="238" t="s">
        <v>129</v>
      </c>
    </row>
    <row r="287" s="14" customFormat="1">
      <c r="A287" s="14"/>
      <c r="B287" s="250"/>
      <c r="C287" s="251"/>
      <c r="D287" s="223" t="s">
        <v>136</v>
      </c>
      <c r="E287" s="252" t="s">
        <v>1</v>
      </c>
      <c r="F287" s="253" t="s">
        <v>693</v>
      </c>
      <c r="G287" s="251"/>
      <c r="H287" s="252" t="s">
        <v>1</v>
      </c>
      <c r="I287" s="254"/>
      <c r="J287" s="251"/>
      <c r="K287" s="251"/>
      <c r="L287" s="255"/>
      <c r="M287" s="256"/>
      <c r="N287" s="257"/>
      <c r="O287" s="257"/>
      <c r="P287" s="257"/>
      <c r="Q287" s="257"/>
      <c r="R287" s="257"/>
      <c r="S287" s="257"/>
      <c r="T287" s="258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9" t="s">
        <v>136</v>
      </c>
      <c r="AU287" s="259" t="s">
        <v>83</v>
      </c>
      <c r="AV287" s="14" t="s">
        <v>83</v>
      </c>
      <c r="AW287" s="14" t="s">
        <v>32</v>
      </c>
      <c r="AX287" s="14" t="s">
        <v>75</v>
      </c>
      <c r="AY287" s="259" t="s">
        <v>129</v>
      </c>
    </row>
    <row r="288" s="12" customFormat="1">
      <c r="A288" s="12"/>
      <c r="B288" s="228"/>
      <c r="C288" s="229"/>
      <c r="D288" s="223" t="s">
        <v>136</v>
      </c>
      <c r="E288" s="230" t="s">
        <v>1</v>
      </c>
      <c r="F288" s="231" t="s">
        <v>748</v>
      </c>
      <c r="G288" s="229"/>
      <c r="H288" s="232">
        <v>33.710999999999999</v>
      </c>
      <c r="I288" s="233"/>
      <c r="J288" s="229"/>
      <c r="K288" s="229"/>
      <c r="L288" s="234"/>
      <c r="M288" s="235"/>
      <c r="N288" s="236"/>
      <c r="O288" s="236"/>
      <c r="P288" s="236"/>
      <c r="Q288" s="236"/>
      <c r="R288" s="236"/>
      <c r="S288" s="236"/>
      <c r="T288" s="237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T288" s="238" t="s">
        <v>136</v>
      </c>
      <c r="AU288" s="238" t="s">
        <v>83</v>
      </c>
      <c r="AV288" s="12" t="s">
        <v>85</v>
      </c>
      <c r="AW288" s="12" t="s">
        <v>32</v>
      </c>
      <c r="AX288" s="12" t="s">
        <v>75</v>
      </c>
      <c r="AY288" s="238" t="s">
        <v>129</v>
      </c>
    </row>
    <row r="289" s="13" customFormat="1">
      <c r="A289" s="13"/>
      <c r="B289" s="239"/>
      <c r="C289" s="240"/>
      <c r="D289" s="223" t="s">
        <v>136</v>
      </c>
      <c r="E289" s="241" t="s">
        <v>1</v>
      </c>
      <c r="F289" s="242" t="s">
        <v>138</v>
      </c>
      <c r="G289" s="240"/>
      <c r="H289" s="243">
        <v>196.96199999999999</v>
      </c>
      <c r="I289" s="244"/>
      <c r="J289" s="240"/>
      <c r="K289" s="240"/>
      <c r="L289" s="245"/>
      <c r="M289" s="246"/>
      <c r="N289" s="247"/>
      <c r="O289" s="247"/>
      <c r="P289" s="247"/>
      <c r="Q289" s="247"/>
      <c r="R289" s="247"/>
      <c r="S289" s="247"/>
      <c r="T289" s="24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9" t="s">
        <v>136</v>
      </c>
      <c r="AU289" s="249" t="s">
        <v>83</v>
      </c>
      <c r="AV289" s="13" t="s">
        <v>134</v>
      </c>
      <c r="AW289" s="13" t="s">
        <v>32</v>
      </c>
      <c r="AX289" s="13" t="s">
        <v>83</v>
      </c>
      <c r="AY289" s="249" t="s">
        <v>129</v>
      </c>
    </row>
    <row r="290" s="2" customFormat="1" ht="16.5" customHeight="1">
      <c r="A290" s="38"/>
      <c r="B290" s="39"/>
      <c r="C290" s="210" t="s">
        <v>252</v>
      </c>
      <c r="D290" s="210" t="s">
        <v>130</v>
      </c>
      <c r="E290" s="211" t="s">
        <v>246</v>
      </c>
      <c r="F290" s="212" t="s">
        <v>247</v>
      </c>
      <c r="G290" s="213" t="s">
        <v>146</v>
      </c>
      <c r="H290" s="214">
        <v>74.650000000000006</v>
      </c>
      <c r="I290" s="215"/>
      <c r="J290" s="216">
        <f>ROUND(I290*H290,2)</f>
        <v>0</v>
      </c>
      <c r="K290" s="212" t="s">
        <v>1</v>
      </c>
      <c r="L290" s="44"/>
      <c r="M290" s="217" t="s">
        <v>1</v>
      </c>
      <c r="N290" s="218" t="s">
        <v>40</v>
      </c>
      <c r="O290" s="91"/>
      <c r="P290" s="219">
        <f>O290*H290</f>
        <v>0</v>
      </c>
      <c r="Q290" s="219">
        <v>0</v>
      </c>
      <c r="R290" s="219">
        <f>Q290*H290</f>
        <v>0</v>
      </c>
      <c r="S290" s="219">
        <v>0</v>
      </c>
      <c r="T290" s="220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1" t="s">
        <v>134</v>
      </c>
      <c r="AT290" s="221" t="s">
        <v>130</v>
      </c>
      <c r="AU290" s="221" t="s">
        <v>83</v>
      </c>
      <c r="AY290" s="17" t="s">
        <v>129</v>
      </c>
      <c r="BE290" s="222">
        <f>IF(N290="základní",J290,0)</f>
        <v>0</v>
      </c>
      <c r="BF290" s="222">
        <f>IF(N290="snížená",J290,0)</f>
        <v>0</v>
      </c>
      <c r="BG290" s="222">
        <f>IF(N290="zákl. přenesená",J290,0)</f>
        <v>0</v>
      </c>
      <c r="BH290" s="222">
        <f>IF(N290="sníž. přenesená",J290,0)</f>
        <v>0</v>
      </c>
      <c r="BI290" s="222">
        <f>IF(N290="nulová",J290,0)</f>
        <v>0</v>
      </c>
      <c r="BJ290" s="17" t="s">
        <v>83</v>
      </c>
      <c r="BK290" s="222">
        <f>ROUND(I290*H290,2)</f>
        <v>0</v>
      </c>
      <c r="BL290" s="17" t="s">
        <v>134</v>
      </c>
      <c r="BM290" s="221" t="s">
        <v>255</v>
      </c>
    </row>
    <row r="291" s="2" customFormat="1">
      <c r="A291" s="38"/>
      <c r="B291" s="39"/>
      <c r="C291" s="40"/>
      <c r="D291" s="223" t="s">
        <v>135</v>
      </c>
      <c r="E291" s="40"/>
      <c r="F291" s="224" t="s">
        <v>247</v>
      </c>
      <c r="G291" s="40"/>
      <c r="H291" s="40"/>
      <c r="I291" s="225"/>
      <c r="J291" s="40"/>
      <c r="K291" s="40"/>
      <c r="L291" s="44"/>
      <c r="M291" s="226"/>
      <c r="N291" s="227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135</v>
      </c>
      <c r="AU291" s="17" t="s">
        <v>83</v>
      </c>
    </row>
    <row r="292" s="14" customFormat="1">
      <c r="A292" s="14"/>
      <c r="B292" s="250"/>
      <c r="C292" s="251"/>
      <c r="D292" s="223" t="s">
        <v>136</v>
      </c>
      <c r="E292" s="252" t="s">
        <v>1</v>
      </c>
      <c r="F292" s="253" t="s">
        <v>689</v>
      </c>
      <c r="G292" s="251"/>
      <c r="H292" s="252" t="s">
        <v>1</v>
      </c>
      <c r="I292" s="254"/>
      <c r="J292" s="251"/>
      <c r="K292" s="251"/>
      <c r="L292" s="255"/>
      <c r="M292" s="256"/>
      <c r="N292" s="257"/>
      <c r="O292" s="257"/>
      <c r="P292" s="257"/>
      <c r="Q292" s="257"/>
      <c r="R292" s="257"/>
      <c r="S292" s="257"/>
      <c r="T292" s="25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9" t="s">
        <v>136</v>
      </c>
      <c r="AU292" s="259" t="s">
        <v>83</v>
      </c>
      <c r="AV292" s="14" t="s">
        <v>83</v>
      </c>
      <c r="AW292" s="14" t="s">
        <v>32</v>
      </c>
      <c r="AX292" s="14" t="s">
        <v>75</v>
      </c>
      <c r="AY292" s="259" t="s">
        <v>129</v>
      </c>
    </row>
    <row r="293" s="12" customFormat="1">
      <c r="A293" s="12"/>
      <c r="B293" s="228"/>
      <c r="C293" s="229"/>
      <c r="D293" s="223" t="s">
        <v>136</v>
      </c>
      <c r="E293" s="230" t="s">
        <v>1</v>
      </c>
      <c r="F293" s="231" t="s">
        <v>749</v>
      </c>
      <c r="G293" s="229"/>
      <c r="H293" s="232">
        <v>37.530000000000001</v>
      </c>
      <c r="I293" s="233"/>
      <c r="J293" s="229"/>
      <c r="K293" s="229"/>
      <c r="L293" s="234"/>
      <c r="M293" s="235"/>
      <c r="N293" s="236"/>
      <c r="O293" s="236"/>
      <c r="P293" s="236"/>
      <c r="Q293" s="236"/>
      <c r="R293" s="236"/>
      <c r="S293" s="236"/>
      <c r="T293" s="237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T293" s="238" t="s">
        <v>136</v>
      </c>
      <c r="AU293" s="238" t="s">
        <v>83</v>
      </c>
      <c r="AV293" s="12" t="s">
        <v>85</v>
      </c>
      <c r="AW293" s="12" t="s">
        <v>32</v>
      </c>
      <c r="AX293" s="12" t="s">
        <v>75</v>
      </c>
      <c r="AY293" s="238" t="s">
        <v>129</v>
      </c>
    </row>
    <row r="294" s="14" customFormat="1">
      <c r="A294" s="14"/>
      <c r="B294" s="250"/>
      <c r="C294" s="251"/>
      <c r="D294" s="223" t="s">
        <v>136</v>
      </c>
      <c r="E294" s="252" t="s">
        <v>1</v>
      </c>
      <c r="F294" s="253" t="s">
        <v>691</v>
      </c>
      <c r="G294" s="251"/>
      <c r="H294" s="252" t="s">
        <v>1</v>
      </c>
      <c r="I294" s="254"/>
      <c r="J294" s="251"/>
      <c r="K294" s="251"/>
      <c r="L294" s="255"/>
      <c r="M294" s="256"/>
      <c r="N294" s="257"/>
      <c r="O294" s="257"/>
      <c r="P294" s="257"/>
      <c r="Q294" s="257"/>
      <c r="R294" s="257"/>
      <c r="S294" s="257"/>
      <c r="T294" s="25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9" t="s">
        <v>136</v>
      </c>
      <c r="AU294" s="259" t="s">
        <v>83</v>
      </c>
      <c r="AV294" s="14" t="s">
        <v>83</v>
      </c>
      <c r="AW294" s="14" t="s">
        <v>32</v>
      </c>
      <c r="AX294" s="14" t="s">
        <v>75</v>
      </c>
      <c r="AY294" s="259" t="s">
        <v>129</v>
      </c>
    </row>
    <row r="295" s="12" customFormat="1">
      <c r="A295" s="12"/>
      <c r="B295" s="228"/>
      <c r="C295" s="229"/>
      <c r="D295" s="223" t="s">
        <v>136</v>
      </c>
      <c r="E295" s="230" t="s">
        <v>1</v>
      </c>
      <c r="F295" s="231" t="s">
        <v>750</v>
      </c>
      <c r="G295" s="229"/>
      <c r="H295" s="232">
        <v>28.09</v>
      </c>
      <c r="I295" s="233"/>
      <c r="J295" s="229"/>
      <c r="K295" s="229"/>
      <c r="L295" s="234"/>
      <c r="M295" s="235"/>
      <c r="N295" s="236"/>
      <c r="O295" s="236"/>
      <c r="P295" s="236"/>
      <c r="Q295" s="236"/>
      <c r="R295" s="236"/>
      <c r="S295" s="236"/>
      <c r="T295" s="237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T295" s="238" t="s">
        <v>136</v>
      </c>
      <c r="AU295" s="238" t="s">
        <v>83</v>
      </c>
      <c r="AV295" s="12" t="s">
        <v>85</v>
      </c>
      <c r="AW295" s="12" t="s">
        <v>32</v>
      </c>
      <c r="AX295" s="12" t="s">
        <v>75</v>
      </c>
      <c r="AY295" s="238" t="s">
        <v>129</v>
      </c>
    </row>
    <row r="296" s="14" customFormat="1">
      <c r="A296" s="14"/>
      <c r="B296" s="250"/>
      <c r="C296" s="251"/>
      <c r="D296" s="223" t="s">
        <v>136</v>
      </c>
      <c r="E296" s="252" t="s">
        <v>1</v>
      </c>
      <c r="F296" s="253" t="s">
        <v>693</v>
      </c>
      <c r="G296" s="251"/>
      <c r="H296" s="252" t="s">
        <v>1</v>
      </c>
      <c r="I296" s="254"/>
      <c r="J296" s="251"/>
      <c r="K296" s="251"/>
      <c r="L296" s="255"/>
      <c r="M296" s="256"/>
      <c r="N296" s="257"/>
      <c r="O296" s="257"/>
      <c r="P296" s="257"/>
      <c r="Q296" s="257"/>
      <c r="R296" s="257"/>
      <c r="S296" s="257"/>
      <c r="T296" s="258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9" t="s">
        <v>136</v>
      </c>
      <c r="AU296" s="259" t="s">
        <v>83</v>
      </c>
      <c r="AV296" s="14" t="s">
        <v>83</v>
      </c>
      <c r="AW296" s="14" t="s">
        <v>32</v>
      </c>
      <c r="AX296" s="14" t="s">
        <v>75</v>
      </c>
      <c r="AY296" s="259" t="s">
        <v>129</v>
      </c>
    </row>
    <row r="297" s="12" customFormat="1">
      <c r="A297" s="12"/>
      <c r="B297" s="228"/>
      <c r="C297" s="229"/>
      <c r="D297" s="223" t="s">
        <v>136</v>
      </c>
      <c r="E297" s="230" t="s">
        <v>1</v>
      </c>
      <c r="F297" s="231" t="s">
        <v>751</v>
      </c>
      <c r="G297" s="229"/>
      <c r="H297" s="232">
        <v>9.0299999999999994</v>
      </c>
      <c r="I297" s="233"/>
      <c r="J297" s="229"/>
      <c r="K297" s="229"/>
      <c r="L297" s="234"/>
      <c r="M297" s="235"/>
      <c r="N297" s="236"/>
      <c r="O297" s="236"/>
      <c r="P297" s="236"/>
      <c r="Q297" s="236"/>
      <c r="R297" s="236"/>
      <c r="S297" s="236"/>
      <c r="T297" s="237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T297" s="238" t="s">
        <v>136</v>
      </c>
      <c r="AU297" s="238" t="s">
        <v>83</v>
      </c>
      <c r="AV297" s="12" t="s">
        <v>85</v>
      </c>
      <c r="AW297" s="12" t="s">
        <v>32</v>
      </c>
      <c r="AX297" s="12" t="s">
        <v>75</v>
      </c>
      <c r="AY297" s="238" t="s">
        <v>129</v>
      </c>
    </row>
    <row r="298" s="13" customFormat="1">
      <c r="A298" s="13"/>
      <c r="B298" s="239"/>
      <c r="C298" s="240"/>
      <c r="D298" s="223" t="s">
        <v>136</v>
      </c>
      <c r="E298" s="241" t="s">
        <v>1</v>
      </c>
      <c r="F298" s="242" t="s">
        <v>138</v>
      </c>
      <c r="G298" s="240"/>
      <c r="H298" s="243">
        <v>74.650000000000006</v>
      </c>
      <c r="I298" s="244"/>
      <c r="J298" s="240"/>
      <c r="K298" s="240"/>
      <c r="L298" s="245"/>
      <c r="M298" s="246"/>
      <c r="N298" s="247"/>
      <c r="O298" s="247"/>
      <c r="P298" s="247"/>
      <c r="Q298" s="247"/>
      <c r="R298" s="247"/>
      <c r="S298" s="247"/>
      <c r="T298" s="24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9" t="s">
        <v>136</v>
      </c>
      <c r="AU298" s="249" t="s">
        <v>83</v>
      </c>
      <c r="AV298" s="13" t="s">
        <v>134</v>
      </c>
      <c r="AW298" s="13" t="s">
        <v>32</v>
      </c>
      <c r="AX298" s="13" t="s">
        <v>83</v>
      </c>
      <c r="AY298" s="249" t="s">
        <v>129</v>
      </c>
    </row>
    <row r="299" s="2" customFormat="1" ht="16.5" customHeight="1">
      <c r="A299" s="38"/>
      <c r="B299" s="39"/>
      <c r="C299" s="210" t="s">
        <v>197</v>
      </c>
      <c r="D299" s="210" t="s">
        <v>130</v>
      </c>
      <c r="E299" s="211" t="s">
        <v>253</v>
      </c>
      <c r="F299" s="212" t="s">
        <v>254</v>
      </c>
      <c r="G299" s="213" t="s">
        <v>146</v>
      </c>
      <c r="H299" s="214">
        <v>12</v>
      </c>
      <c r="I299" s="215"/>
      <c r="J299" s="216">
        <f>ROUND(I299*H299,2)</f>
        <v>0</v>
      </c>
      <c r="K299" s="212" t="s">
        <v>1</v>
      </c>
      <c r="L299" s="44"/>
      <c r="M299" s="217" t="s">
        <v>1</v>
      </c>
      <c r="N299" s="218" t="s">
        <v>40</v>
      </c>
      <c r="O299" s="91"/>
      <c r="P299" s="219">
        <f>O299*H299</f>
        <v>0</v>
      </c>
      <c r="Q299" s="219">
        <v>0</v>
      </c>
      <c r="R299" s="219">
        <f>Q299*H299</f>
        <v>0</v>
      </c>
      <c r="S299" s="219">
        <v>0</v>
      </c>
      <c r="T299" s="220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1" t="s">
        <v>134</v>
      </c>
      <c r="AT299" s="221" t="s">
        <v>130</v>
      </c>
      <c r="AU299" s="221" t="s">
        <v>83</v>
      </c>
      <c r="AY299" s="17" t="s">
        <v>129</v>
      </c>
      <c r="BE299" s="222">
        <f>IF(N299="základní",J299,0)</f>
        <v>0</v>
      </c>
      <c r="BF299" s="222">
        <f>IF(N299="snížená",J299,0)</f>
        <v>0</v>
      </c>
      <c r="BG299" s="222">
        <f>IF(N299="zákl. přenesená",J299,0)</f>
        <v>0</v>
      </c>
      <c r="BH299" s="222">
        <f>IF(N299="sníž. přenesená",J299,0)</f>
        <v>0</v>
      </c>
      <c r="BI299" s="222">
        <f>IF(N299="nulová",J299,0)</f>
        <v>0</v>
      </c>
      <c r="BJ299" s="17" t="s">
        <v>83</v>
      </c>
      <c r="BK299" s="222">
        <f>ROUND(I299*H299,2)</f>
        <v>0</v>
      </c>
      <c r="BL299" s="17" t="s">
        <v>134</v>
      </c>
      <c r="BM299" s="221" t="s">
        <v>261</v>
      </c>
    </row>
    <row r="300" s="2" customFormat="1">
      <c r="A300" s="38"/>
      <c r="B300" s="39"/>
      <c r="C300" s="40"/>
      <c r="D300" s="223" t="s">
        <v>135</v>
      </c>
      <c r="E300" s="40"/>
      <c r="F300" s="224" t="s">
        <v>254</v>
      </c>
      <c r="G300" s="40"/>
      <c r="H300" s="40"/>
      <c r="I300" s="225"/>
      <c r="J300" s="40"/>
      <c r="K300" s="40"/>
      <c r="L300" s="44"/>
      <c r="M300" s="226"/>
      <c r="N300" s="227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135</v>
      </c>
      <c r="AU300" s="17" t="s">
        <v>83</v>
      </c>
    </row>
    <row r="301" s="14" customFormat="1">
      <c r="A301" s="14"/>
      <c r="B301" s="250"/>
      <c r="C301" s="251"/>
      <c r="D301" s="223" t="s">
        <v>136</v>
      </c>
      <c r="E301" s="252" t="s">
        <v>1</v>
      </c>
      <c r="F301" s="253" t="s">
        <v>689</v>
      </c>
      <c r="G301" s="251"/>
      <c r="H301" s="252" t="s">
        <v>1</v>
      </c>
      <c r="I301" s="254"/>
      <c r="J301" s="251"/>
      <c r="K301" s="251"/>
      <c r="L301" s="255"/>
      <c r="M301" s="256"/>
      <c r="N301" s="257"/>
      <c r="O301" s="257"/>
      <c r="P301" s="257"/>
      <c r="Q301" s="257"/>
      <c r="R301" s="257"/>
      <c r="S301" s="257"/>
      <c r="T301" s="25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9" t="s">
        <v>136</v>
      </c>
      <c r="AU301" s="259" t="s">
        <v>83</v>
      </c>
      <c r="AV301" s="14" t="s">
        <v>83</v>
      </c>
      <c r="AW301" s="14" t="s">
        <v>32</v>
      </c>
      <c r="AX301" s="14" t="s">
        <v>75</v>
      </c>
      <c r="AY301" s="259" t="s">
        <v>129</v>
      </c>
    </row>
    <row r="302" s="12" customFormat="1">
      <c r="A302" s="12"/>
      <c r="B302" s="228"/>
      <c r="C302" s="229"/>
      <c r="D302" s="223" t="s">
        <v>136</v>
      </c>
      <c r="E302" s="230" t="s">
        <v>1</v>
      </c>
      <c r="F302" s="231" t="s">
        <v>752</v>
      </c>
      <c r="G302" s="229"/>
      <c r="H302" s="232">
        <v>3</v>
      </c>
      <c r="I302" s="233"/>
      <c r="J302" s="229"/>
      <c r="K302" s="229"/>
      <c r="L302" s="234"/>
      <c r="M302" s="235"/>
      <c r="N302" s="236"/>
      <c r="O302" s="236"/>
      <c r="P302" s="236"/>
      <c r="Q302" s="236"/>
      <c r="R302" s="236"/>
      <c r="S302" s="236"/>
      <c r="T302" s="237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T302" s="238" t="s">
        <v>136</v>
      </c>
      <c r="AU302" s="238" t="s">
        <v>83</v>
      </c>
      <c r="AV302" s="12" t="s">
        <v>85</v>
      </c>
      <c r="AW302" s="12" t="s">
        <v>32</v>
      </c>
      <c r="AX302" s="12" t="s">
        <v>75</v>
      </c>
      <c r="AY302" s="238" t="s">
        <v>129</v>
      </c>
    </row>
    <row r="303" s="14" customFormat="1">
      <c r="A303" s="14"/>
      <c r="B303" s="250"/>
      <c r="C303" s="251"/>
      <c r="D303" s="223" t="s">
        <v>136</v>
      </c>
      <c r="E303" s="252" t="s">
        <v>1</v>
      </c>
      <c r="F303" s="253" t="s">
        <v>691</v>
      </c>
      <c r="G303" s="251"/>
      <c r="H303" s="252" t="s">
        <v>1</v>
      </c>
      <c r="I303" s="254"/>
      <c r="J303" s="251"/>
      <c r="K303" s="251"/>
      <c r="L303" s="255"/>
      <c r="M303" s="256"/>
      <c r="N303" s="257"/>
      <c r="O303" s="257"/>
      <c r="P303" s="257"/>
      <c r="Q303" s="257"/>
      <c r="R303" s="257"/>
      <c r="S303" s="257"/>
      <c r="T303" s="258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9" t="s">
        <v>136</v>
      </c>
      <c r="AU303" s="259" t="s">
        <v>83</v>
      </c>
      <c r="AV303" s="14" t="s">
        <v>83</v>
      </c>
      <c r="AW303" s="14" t="s">
        <v>32</v>
      </c>
      <c r="AX303" s="14" t="s">
        <v>75</v>
      </c>
      <c r="AY303" s="259" t="s">
        <v>129</v>
      </c>
    </row>
    <row r="304" s="12" customFormat="1">
      <c r="A304" s="12"/>
      <c r="B304" s="228"/>
      <c r="C304" s="229"/>
      <c r="D304" s="223" t="s">
        <v>136</v>
      </c>
      <c r="E304" s="230" t="s">
        <v>1</v>
      </c>
      <c r="F304" s="231" t="s">
        <v>752</v>
      </c>
      <c r="G304" s="229"/>
      <c r="H304" s="232">
        <v>3</v>
      </c>
      <c r="I304" s="233"/>
      <c r="J304" s="229"/>
      <c r="K304" s="229"/>
      <c r="L304" s="234"/>
      <c r="M304" s="235"/>
      <c r="N304" s="236"/>
      <c r="O304" s="236"/>
      <c r="P304" s="236"/>
      <c r="Q304" s="236"/>
      <c r="R304" s="236"/>
      <c r="S304" s="236"/>
      <c r="T304" s="237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T304" s="238" t="s">
        <v>136</v>
      </c>
      <c r="AU304" s="238" t="s">
        <v>83</v>
      </c>
      <c r="AV304" s="12" t="s">
        <v>85</v>
      </c>
      <c r="AW304" s="12" t="s">
        <v>32</v>
      </c>
      <c r="AX304" s="12" t="s">
        <v>75</v>
      </c>
      <c r="AY304" s="238" t="s">
        <v>129</v>
      </c>
    </row>
    <row r="305" s="14" customFormat="1">
      <c r="A305" s="14"/>
      <c r="B305" s="250"/>
      <c r="C305" s="251"/>
      <c r="D305" s="223" t="s">
        <v>136</v>
      </c>
      <c r="E305" s="252" t="s">
        <v>1</v>
      </c>
      <c r="F305" s="253" t="s">
        <v>693</v>
      </c>
      <c r="G305" s="251"/>
      <c r="H305" s="252" t="s">
        <v>1</v>
      </c>
      <c r="I305" s="254"/>
      <c r="J305" s="251"/>
      <c r="K305" s="251"/>
      <c r="L305" s="255"/>
      <c r="M305" s="256"/>
      <c r="N305" s="257"/>
      <c r="O305" s="257"/>
      <c r="P305" s="257"/>
      <c r="Q305" s="257"/>
      <c r="R305" s="257"/>
      <c r="S305" s="257"/>
      <c r="T305" s="25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9" t="s">
        <v>136</v>
      </c>
      <c r="AU305" s="259" t="s">
        <v>83</v>
      </c>
      <c r="AV305" s="14" t="s">
        <v>83</v>
      </c>
      <c r="AW305" s="14" t="s">
        <v>32</v>
      </c>
      <c r="AX305" s="14" t="s">
        <v>75</v>
      </c>
      <c r="AY305" s="259" t="s">
        <v>129</v>
      </c>
    </row>
    <row r="306" s="12" customFormat="1">
      <c r="A306" s="12"/>
      <c r="B306" s="228"/>
      <c r="C306" s="229"/>
      <c r="D306" s="223" t="s">
        <v>136</v>
      </c>
      <c r="E306" s="230" t="s">
        <v>1</v>
      </c>
      <c r="F306" s="231" t="s">
        <v>753</v>
      </c>
      <c r="G306" s="229"/>
      <c r="H306" s="232">
        <v>6</v>
      </c>
      <c r="I306" s="233"/>
      <c r="J306" s="229"/>
      <c r="K306" s="229"/>
      <c r="L306" s="234"/>
      <c r="M306" s="235"/>
      <c r="N306" s="236"/>
      <c r="O306" s="236"/>
      <c r="P306" s="236"/>
      <c r="Q306" s="236"/>
      <c r="R306" s="236"/>
      <c r="S306" s="236"/>
      <c r="T306" s="237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T306" s="238" t="s">
        <v>136</v>
      </c>
      <c r="AU306" s="238" t="s">
        <v>83</v>
      </c>
      <c r="AV306" s="12" t="s">
        <v>85</v>
      </c>
      <c r="AW306" s="12" t="s">
        <v>32</v>
      </c>
      <c r="AX306" s="12" t="s">
        <v>75</v>
      </c>
      <c r="AY306" s="238" t="s">
        <v>129</v>
      </c>
    </row>
    <row r="307" s="13" customFormat="1">
      <c r="A307" s="13"/>
      <c r="B307" s="239"/>
      <c r="C307" s="240"/>
      <c r="D307" s="223" t="s">
        <v>136</v>
      </c>
      <c r="E307" s="241" t="s">
        <v>1</v>
      </c>
      <c r="F307" s="242" t="s">
        <v>138</v>
      </c>
      <c r="G307" s="240"/>
      <c r="H307" s="243">
        <v>12</v>
      </c>
      <c r="I307" s="244"/>
      <c r="J307" s="240"/>
      <c r="K307" s="240"/>
      <c r="L307" s="245"/>
      <c r="M307" s="246"/>
      <c r="N307" s="247"/>
      <c r="O307" s="247"/>
      <c r="P307" s="247"/>
      <c r="Q307" s="247"/>
      <c r="R307" s="247"/>
      <c r="S307" s="247"/>
      <c r="T307" s="24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9" t="s">
        <v>136</v>
      </c>
      <c r="AU307" s="249" t="s">
        <v>83</v>
      </c>
      <c r="AV307" s="13" t="s">
        <v>134</v>
      </c>
      <c r="AW307" s="13" t="s">
        <v>32</v>
      </c>
      <c r="AX307" s="13" t="s">
        <v>83</v>
      </c>
      <c r="AY307" s="249" t="s">
        <v>129</v>
      </c>
    </row>
    <row r="308" s="11" customFormat="1" ht="25.92" customHeight="1">
      <c r="A308" s="11"/>
      <c r="B308" s="196"/>
      <c r="C308" s="197"/>
      <c r="D308" s="198" t="s">
        <v>74</v>
      </c>
      <c r="E308" s="199" t="s">
        <v>134</v>
      </c>
      <c r="F308" s="199" t="s">
        <v>258</v>
      </c>
      <c r="G308" s="197"/>
      <c r="H308" s="197"/>
      <c r="I308" s="200"/>
      <c r="J308" s="201">
        <f>BK308</f>
        <v>0</v>
      </c>
      <c r="K308" s="197"/>
      <c r="L308" s="202"/>
      <c r="M308" s="203"/>
      <c r="N308" s="204"/>
      <c r="O308" s="204"/>
      <c r="P308" s="205">
        <f>SUM(P309:P344)</f>
        <v>0</v>
      </c>
      <c r="Q308" s="204"/>
      <c r="R308" s="205">
        <f>SUM(R309:R344)</f>
        <v>0</v>
      </c>
      <c r="S308" s="204"/>
      <c r="T308" s="206">
        <f>SUM(T309:T344)</f>
        <v>0</v>
      </c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  <c r="AE308" s="11"/>
      <c r="AR308" s="207" t="s">
        <v>83</v>
      </c>
      <c r="AT308" s="208" t="s">
        <v>74</v>
      </c>
      <c r="AU308" s="208" t="s">
        <v>75</v>
      </c>
      <c r="AY308" s="207" t="s">
        <v>129</v>
      </c>
      <c r="BK308" s="209">
        <f>SUM(BK309:BK344)</f>
        <v>0</v>
      </c>
    </row>
    <row r="309" s="2" customFormat="1" ht="21.75" customHeight="1">
      <c r="A309" s="38"/>
      <c r="B309" s="39"/>
      <c r="C309" s="210" t="s">
        <v>7</v>
      </c>
      <c r="D309" s="210" t="s">
        <v>130</v>
      </c>
      <c r="E309" s="211" t="s">
        <v>259</v>
      </c>
      <c r="F309" s="212" t="s">
        <v>260</v>
      </c>
      <c r="G309" s="213" t="s">
        <v>146</v>
      </c>
      <c r="H309" s="214">
        <v>13.390000000000001</v>
      </c>
      <c r="I309" s="215"/>
      <c r="J309" s="216">
        <f>ROUND(I309*H309,2)</f>
        <v>0</v>
      </c>
      <c r="K309" s="212" t="s">
        <v>1</v>
      </c>
      <c r="L309" s="44"/>
      <c r="M309" s="217" t="s">
        <v>1</v>
      </c>
      <c r="N309" s="218" t="s">
        <v>40</v>
      </c>
      <c r="O309" s="91"/>
      <c r="P309" s="219">
        <f>O309*H309</f>
        <v>0</v>
      </c>
      <c r="Q309" s="219">
        <v>0</v>
      </c>
      <c r="R309" s="219">
        <f>Q309*H309</f>
        <v>0</v>
      </c>
      <c r="S309" s="219">
        <v>0</v>
      </c>
      <c r="T309" s="220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1" t="s">
        <v>134</v>
      </c>
      <c r="AT309" s="221" t="s">
        <v>130</v>
      </c>
      <c r="AU309" s="221" t="s">
        <v>83</v>
      </c>
      <c r="AY309" s="17" t="s">
        <v>129</v>
      </c>
      <c r="BE309" s="222">
        <f>IF(N309="základní",J309,0)</f>
        <v>0</v>
      </c>
      <c r="BF309" s="222">
        <f>IF(N309="snížená",J309,0)</f>
        <v>0</v>
      </c>
      <c r="BG309" s="222">
        <f>IF(N309="zákl. přenesená",J309,0)</f>
        <v>0</v>
      </c>
      <c r="BH309" s="222">
        <f>IF(N309="sníž. přenesená",J309,0)</f>
        <v>0</v>
      </c>
      <c r="BI309" s="222">
        <f>IF(N309="nulová",J309,0)</f>
        <v>0</v>
      </c>
      <c r="BJ309" s="17" t="s">
        <v>83</v>
      </c>
      <c r="BK309" s="222">
        <f>ROUND(I309*H309,2)</f>
        <v>0</v>
      </c>
      <c r="BL309" s="17" t="s">
        <v>134</v>
      </c>
      <c r="BM309" s="221" t="s">
        <v>268</v>
      </c>
    </row>
    <row r="310" s="2" customFormat="1">
      <c r="A310" s="38"/>
      <c r="B310" s="39"/>
      <c r="C310" s="40"/>
      <c r="D310" s="223" t="s">
        <v>135</v>
      </c>
      <c r="E310" s="40"/>
      <c r="F310" s="224" t="s">
        <v>754</v>
      </c>
      <c r="G310" s="40"/>
      <c r="H310" s="40"/>
      <c r="I310" s="225"/>
      <c r="J310" s="40"/>
      <c r="K310" s="40"/>
      <c r="L310" s="44"/>
      <c r="M310" s="226"/>
      <c r="N310" s="227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135</v>
      </c>
      <c r="AU310" s="17" t="s">
        <v>83</v>
      </c>
    </row>
    <row r="311" s="14" customFormat="1">
      <c r="A311" s="14"/>
      <c r="B311" s="250"/>
      <c r="C311" s="251"/>
      <c r="D311" s="223" t="s">
        <v>136</v>
      </c>
      <c r="E311" s="252" t="s">
        <v>1</v>
      </c>
      <c r="F311" s="253" t="s">
        <v>689</v>
      </c>
      <c r="G311" s="251"/>
      <c r="H311" s="252" t="s">
        <v>1</v>
      </c>
      <c r="I311" s="254"/>
      <c r="J311" s="251"/>
      <c r="K311" s="251"/>
      <c r="L311" s="255"/>
      <c r="M311" s="256"/>
      <c r="N311" s="257"/>
      <c r="O311" s="257"/>
      <c r="P311" s="257"/>
      <c r="Q311" s="257"/>
      <c r="R311" s="257"/>
      <c r="S311" s="257"/>
      <c r="T311" s="258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9" t="s">
        <v>136</v>
      </c>
      <c r="AU311" s="259" t="s">
        <v>83</v>
      </c>
      <c r="AV311" s="14" t="s">
        <v>83</v>
      </c>
      <c r="AW311" s="14" t="s">
        <v>32</v>
      </c>
      <c r="AX311" s="14" t="s">
        <v>75</v>
      </c>
      <c r="AY311" s="259" t="s">
        <v>129</v>
      </c>
    </row>
    <row r="312" s="12" customFormat="1">
      <c r="A312" s="12"/>
      <c r="B312" s="228"/>
      <c r="C312" s="229"/>
      <c r="D312" s="223" t="s">
        <v>136</v>
      </c>
      <c r="E312" s="230" t="s">
        <v>1</v>
      </c>
      <c r="F312" s="231" t="s">
        <v>755</v>
      </c>
      <c r="G312" s="229"/>
      <c r="H312" s="232">
        <v>6.79</v>
      </c>
      <c r="I312" s="233"/>
      <c r="J312" s="229"/>
      <c r="K312" s="229"/>
      <c r="L312" s="234"/>
      <c r="M312" s="235"/>
      <c r="N312" s="236"/>
      <c r="O312" s="236"/>
      <c r="P312" s="236"/>
      <c r="Q312" s="236"/>
      <c r="R312" s="236"/>
      <c r="S312" s="236"/>
      <c r="T312" s="237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T312" s="238" t="s">
        <v>136</v>
      </c>
      <c r="AU312" s="238" t="s">
        <v>83</v>
      </c>
      <c r="AV312" s="12" t="s">
        <v>85</v>
      </c>
      <c r="AW312" s="12" t="s">
        <v>32</v>
      </c>
      <c r="AX312" s="12" t="s">
        <v>75</v>
      </c>
      <c r="AY312" s="238" t="s">
        <v>129</v>
      </c>
    </row>
    <row r="313" s="14" customFormat="1">
      <c r="A313" s="14"/>
      <c r="B313" s="250"/>
      <c r="C313" s="251"/>
      <c r="D313" s="223" t="s">
        <v>136</v>
      </c>
      <c r="E313" s="252" t="s">
        <v>1</v>
      </c>
      <c r="F313" s="253" t="s">
        <v>691</v>
      </c>
      <c r="G313" s="251"/>
      <c r="H313" s="252" t="s">
        <v>1</v>
      </c>
      <c r="I313" s="254"/>
      <c r="J313" s="251"/>
      <c r="K313" s="251"/>
      <c r="L313" s="255"/>
      <c r="M313" s="256"/>
      <c r="N313" s="257"/>
      <c r="O313" s="257"/>
      <c r="P313" s="257"/>
      <c r="Q313" s="257"/>
      <c r="R313" s="257"/>
      <c r="S313" s="257"/>
      <c r="T313" s="258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9" t="s">
        <v>136</v>
      </c>
      <c r="AU313" s="259" t="s">
        <v>83</v>
      </c>
      <c r="AV313" s="14" t="s">
        <v>83</v>
      </c>
      <c r="AW313" s="14" t="s">
        <v>32</v>
      </c>
      <c r="AX313" s="14" t="s">
        <v>75</v>
      </c>
      <c r="AY313" s="259" t="s">
        <v>129</v>
      </c>
    </row>
    <row r="314" s="12" customFormat="1">
      <c r="A314" s="12"/>
      <c r="B314" s="228"/>
      <c r="C314" s="229"/>
      <c r="D314" s="223" t="s">
        <v>136</v>
      </c>
      <c r="E314" s="230" t="s">
        <v>1</v>
      </c>
      <c r="F314" s="231" t="s">
        <v>756</v>
      </c>
      <c r="G314" s="229"/>
      <c r="H314" s="232">
        <v>5.1100000000000003</v>
      </c>
      <c r="I314" s="233"/>
      <c r="J314" s="229"/>
      <c r="K314" s="229"/>
      <c r="L314" s="234"/>
      <c r="M314" s="235"/>
      <c r="N314" s="236"/>
      <c r="O314" s="236"/>
      <c r="P314" s="236"/>
      <c r="Q314" s="236"/>
      <c r="R314" s="236"/>
      <c r="S314" s="236"/>
      <c r="T314" s="237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T314" s="238" t="s">
        <v>136</v>
      </c>
      <c r="AU314" s="238" t="s">
        <v>83</v>
      </c>
      <c r="AV314" s="12" t="s">
        <v>85</v>
      </c>
      <c r="AW314" s="12" t="s">
        <v>32</v>
      </c>
      <c r="AX314" s="12" t="s">
        <v>75</v>
      </c>
      <c r="AY314" s="238" t="s">
        <v>129</v>
      </c>
    </row>
    <row r="315" s="14" customFormat="1">
      <c r="A315" s="14"/>
      <c r="B315" s="250"/>
      <c r="C315" s="251"/>
      <c r="D315" s="223" t="s">
        <v>136</v>
      </c>
      <c r="E315" s="252" t="s">
        <v>1</v>
      </c>
      <c r="F315" s="253" t="s">
        <v>693</v>
      </c>
      <c r="G315" s="251"/>
      <c r="H315" s="252" t="s">
        <v>1</v>
      </c>
      <c r="I315" s="254"/>
      <c r="J315" s="251"/>
      <c r="K315" s="251"/>
      <c r="L315" s="255"/>
      <c r="M315" s="256"/>
      <c r="N315" s="257"/>
      <c r="O315" s="257"/>
      <c r="P315" s="257"/>
      <c r="Q315" s="257"/>
      <c r="R315" s="257"/>
      <c r="S315" s="257"/>
      <c r="T315" s="258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9" t="s">
        <v>136</v>
      </c>
      <c r="AU315" s="259" t="s">
        <v>83</v>
      </c>
      <c r="AV315" s="14" t="s">
        <v>83</v>
      </c>
      <c r="AW315" s="14" t="s">
        <v>32</v>
      </c>
      <c r="AX315" s="14" t="s">
        <v>75</v>
      </c>
      <c r="AY315" s="259" t="s">
        <v>129</v>
      </c>
    </row>
    <row r="316" s="12" customFormat="1">
      <c r="A316" s="12"/>
      <c r="B316" s="228"/>
      <c r="C316" s="229"/>
      <c r="D316" s="223" t="s">
        <v>136</v>
      </c>
      <c r="E316" s="230" t="s">
        <v>1</v>
      </c>
      <c r="F316" s="231" t="s">
        <v>757</v>
      </c>
      <c r="G316" s="229"/>
      <c r="H316" s="232">
        <v>1.49</v>
      </c>
      <c r="I316" s="233"/>
      <c r="J316" s="229"/>
      <c r="K316" s="229"/>
      <c r="L316" s="234"/>
      <c r="M316" s="235"/>
      <c r="N316" s="236"/>
      <c r="O316" s="236"/>
      <c r="P316" s="236"/>
      <c r="Q316" s="236"/>
      <c r="R316" s="236"/>
      <c r="S316" s="236"/>
      <c r="T316" s="237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T316" s="238" t="s">
        <v>136</v>
      </c>
      <c r="AU316" s="238" t="s">
        <v>83</v>
      </c>
      <c r="AV316" s="12" t="s">
        <v>85</v>
      </c>
      <c r="AW316" s="12" t="s">
        <v>32</v>
      </c>
      <c r="AX316" s="12" t="s">
        <v>75</v>
      </c>
      <c r="AY316" s="238" t="s">
        <v>129</v>
      </c>
    </row>
    <row r="317" s="13" customFormat="1">
      <c r="A317" s="13"/>
      <c r="B317" s="239"/>
      <c r="C317" s="240"/>
      <c r="D317" s="223" t="s">
        <v>136</v>
      </c>
      <c r="E317" s="241" t="s">
        <v>1</v>
      </c>
      <c r="F317" s="242" t="s">
        <v>138</v>
      </c>
      <c r="G317" s="240"/>
      <c r="H317" s="243">
        <v>13.390000000000001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9" t="s">
        <v>136</v>
      </c>
      <c r="AU317" s="249" t="s">
        <v>83</v>
      </c>
      <c r="AV317" s="13" t="s">
        <v>134</v>
      </c>
      <c r="AW317" s="13" t="s">
        <v>32</v>
      </c>
      <c r="AX317" s="13" t="s">
        <v>83</v>
      </c>
      <c r="AY317" s="249" t="s">
        <v>129</v>
      </c>
    </row>
    <row r="318" s="2" customFormat="1" ht="16.5" customHeight="1">
      <c r="A318" s="38"/>
      <c r="B318" s="39"/>
      <c r="C318" s="210" t="s">
        <v>201</v>
      </c>
      <c r="D318" s="210" t="s">
        <v>130</v>
      </c>
      <c r="E318" s="211" t="s">
        <v>265</v>
      </c>
      <c r="F318" s="212" t="s">
        <v>266</v>
      </c>
      <c r="G318" s="213" t="s">
        <v>267</v>
      </c>
      <c r="H318" s="214">
        <v>130.71299999999999</v>
      </c>
      <c r="I318" s="215"/>
      <c r="J318" s="216">
        <f>ROUND(I318*H318,2)</f>
        <v>0</v>
      </c>
      <c r="K318" s="212" t="s">
        <v>1</v>
      </c>
      <c r="L318" s="44"/>
      <c r="M318" s="217" t="s">
        <v>1</v>
      </c>
      <c r="N318" s="218" t="s">
        <v>40</v>
      </c>
      <c r="O318" s="91"/>
      <c r="P318" s="219">
        <f>O318*H318</f>
        <v>0</v>
      </c>
      <c r="Q318" s="219">
        <v>0</v>
      </c>
      <c r="R318" s="219">
        <f>Q318*H318</f>
        <v>0</v>
      </c>
      <c r="S318" s="219">
        <v>0</v>
      </c>
      <c r="T318" s="220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1" t="s">
        <v>134</v>
      </c>
      <c r="AT318" s="221" t="s">
        <v>130</v>
      </c>
      <c r="AU318" s="221" t="s">
        <v>83</v>
      </c>
      <c r="AY318" s="17" t="s">
        <v>129</v>
      </c>
      <c r="BE318" s="222">
        <f>IF(N318="základní",J318,0)</f>
        <v>0</v>
      </c>
      <c r="BF318" s="222">
        <f>IF(N318="snížená",J318,0)</f>
        <v>0</v>
      </c>
      <c r="BG318" s="222">
        <f>IF(N318="zákl. přenesená",J318,0)</f>
        <v>0</v>
      </c>
      <c r="BH318" s="222">
        <f>IF(N318="sníž. přenesená",J318,0)</f>
        <v>0</v>
      </c>
      <c r="BI318" s="222">
        <f>IF(N318="nulová",J318,0)</f>
        <v>0</v>
      </c>
      <c r="BJ318" s="17" t="s">
        <v>83</v>
      </c>
      <c r="BK318" s="222">
        <f>ROUND(I318*H318,2)</f>
        <v>0</v>
      </c>
      <c r="BL318" s="17" t="s">
        <v>134</v>
      </c>
      <c r="BM318" s="221" t="s">
        <v>273</v>
      </c>
    </row>
    <row r="319" s="2" customFormat="1">
      <c r="A319" s="38"/>
      <c r="B319" s="39"/>
      <c r="C319" s="40"/>
      <c r="D319" s="223" t="s">
        <v>135</v>
      </c>
      <c r="E319" s="40"/>
      <c r="F319" s="224" t="s">
        <v>266</v>
      </c>
      <c r="G319" s="40"/>
      <c r="H319" s="40"/>
      <c r="I319" s="225"/>
      <c r="J319" s="40"/>
      <c r="K319" s="40"/>
      <c r="L319" s="44"/>
      <c r="M319" s="226"/>
      <c r="N319" s="227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135</v>
      </c>
      <c r="AU319" s="17" t="s">
        <v>83</v>
      </c>
    </row>
    <row r="320" s="14" customFormat="1">
      <c r="A320" s="14"/>
      <c r="B320" s="250"/>
      <c r="C320" s="251"/>
      <c r="D320" s="223" t="s">
        <v>136</v>
      </c>
      <c r="E320" s="252" t="s">
        <v>1</v>
      </c>
      <c r="F320" s="253" t="s">
        <v>689</v>
      </c>
      <c r="G320" s="251"/>
      <c r="H320" s="252" t="s">
        <v>1</v>
      </c>
      <c r="I320" s="254"/>
      <c r="J320" s="251"/>
      <c r="K320" s="251"/>
      <c r="L320" s="255"/>
      <c r="M320" s="256"/>
      <c r="N320" s="257"/>
      <c r="O320" s="257"/>
      <c r="P320" s="257"/>
      <c r="Q320" s="257"/>
      <c r="R320" s="257"/>
      <c r="S320" s="257"/>
      <c r="T320" s="258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9" t="s">
        <v>136</v>
      </c>
      <c r="AU320" s="259" t="s">
        <v>83</v>
      </c>
      <c r="AV320" s="14" t="s">
        <v>83</v>
      </c>
      <c r="AW320" s="14" t="s">
        <v>32</v>
      </c>
      <c r="AX320" s="14" t="s">
        <v>75</v>
      </c>
      <c r="AY320" s="259" t="s">
        <v>129</v>
      </c>
    </row>
    <row r="321" s="12" customFormat="1">
      <c r="A321" s="12"/>
      <c r="B321" s="228"/>
      <c r="C321" s="229"/>
      <c r="D321" s="223" t="s">
        <v>136</v>
      </c>
      <c r="E321" s="230" t="s">
        <v>1</v>
      </c>
      <c r="F321" s="231" t="s">
        <v>758</v>
      </c>
      <c r="G321" s="229"/>
      <c r="H321" s="232">
        <v>65.715000000000003</v>
      </c>
      <c r="I321" s="233"/>
      <c r="J321" s="229"/>
      <c r="K321" s="229"/>
      <c r="L321" s="234"/>
      <c r="M321" s="235"/>
      <c r="N321" s="236"/>
      <c r="O321" s="236"/>
      <c r="P321" s="236"/>
      <c r="Q321" s="236"/>
      <c r="R321" s="236"/>
      <c r="S321" s="236"/>
      <c r="T321" s="237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T321" s="238" t="s">
        <v>136</v>
      </c>
      <c r="AU321" s="238" t="s">
        <v>83</v>
      </c>
      <c r="AV321" s="12" t="s">
        <v>85</v>
      </c>
      <c r="AW321" s="12" t="s">
        <v>32</v>
      </c>
      <c r="AX321" s="12" t="s">
        <v>75</v>
      </c>
      <c r="AY321" s="238" t="s">
        <v>129</v>
      </c>
    </row>
    <row r="322" s="14" customFormat="1">
      <c r="A322" s="14"/>
      <c r="B322" s="250"/>
      <c r="C322" s="251"/>
      <c r="D322" s="223" t="s">
        <v>136</v>
      </c>
      <c r="E322" s="252" t="s">
        <v>1</v>
      </c>
      <c r="F322" s="253" t="s">
        <v>691</v>
      </c>
      <c r="G322" s="251"/>
      <c r="H322" s="252" t="s">
        <v>1</v>
      </c>
      <c r="I322" s="254"/>
      <c r="J322" s="251"/>
      <c r="K322" s="251"/>
      <c r="L322" s="255"/>
      <c r="M322" s="256"/>
      <c r="N322" s="257"/>
      <c r="O322" s="257"/>
      <c r="P322" s="257"/>
      <c r="Q322" s="257"/>
      <c r="R322" s="257"/>
      <c r="S322" s="257"/>
      <c r="T322" s="258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9" t="s">
        <v>136</v>
      </c>
      <c r="AU322" s="259" t="s">
        <v>83</v>
      </c>
      <c r="AV322" s="14" t="s">
        <v>83</v>
      </c>
      <c r="AW322" s="14" t="s">
        <v>32</v>
      </c>
      <c r="AX322" s="14" t="s">
        <v>75</v>
      </c>
      <c r="AY322" s="259" t="s">
        <v>129</v>
      </c>
    </row>
    <row r="323" s="12" customFormat="1">
      <c r="A323" s="12"/>
      <c r="B323" s="228"/>
      <c r="C323" s="229"/>
      <c r="D323" s="223" t="s">
        <v>136</v>
      </c>
      <c r="E323" s="230" t="s">
        <v>1</v>
      </c>
      <c r="F323" s="231" t="s">
        <v>759</v>
      </c>
      <c r="G323" s="229"/>
      <c r="H323" s="232">
        <v>49.186</v>
      </c>
      <c r="I323" s="233"/>
      <c r="J323" s="229"/>
      <c r="K323" s="229"/>
      <c r="L323" s="234"/>
      <c r="M323" s="235"/>
      <c r="N323" s="236"/>
      <c r="O323" s="236"/>
      <c r="P323" s="236"/>
      <c r="Q323" s="236"/>
      <c r="R323" s="236"/>
      <c r="S323" s="236"/>
      <c r="T323" s="237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T323" s="238" t="s">
        <v>136</v>
      </c>
      <c r="AU323" s="238" t="s">
        <v>83</v>
      </c>
      <c r="AV323" s="12" t="s">
        <v>85</v>
      </c>
      <c r="AW323" s="12" t="s">
        <v>32</v>
      </c>
      <c r="AX323" s="12" t="s">
        <v>75</v>
      </c>
      <c r="AY323" s="238" t="s">
        <v>129</v>
      </c>
    </row>
    <row r="324" s="14" customFormat="1">
      <c r="A324" s="14"/>
      <c r="B324" s="250"/>
      <c r="C324" s="251"/>
      <c r="D324" s="223" t="s">
        <v>136</v>
      </c>
      <c r="E324" s="252" t="s">
        <v>1</v>
      </c>
      <c r="F324" s="253" t="s">
        <v>693</v>
      </c>
      <c r="G324" s="251"/>
      <c r="H324" s="252" t="s">
        <v>1</v>
      </c>
      <c r="I324" s="254"/>
      <c r="J324" s="251"/>
      <c r="K324" s="251"/>
      <c r="L324" s="255"/>
      <c r="M324" s="256"/>
      <c r="N324" s="257"/>
      <c r="O324" s="257"/>
      <c r="P324" s="257"/>
      <c r="Q324" s="257"/>
      <c r="R324" s="257"/>
      <c r="S324" s="257"/>
      <c r="T324" s="258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9" t="s">
        <v>136</v>
      </c>
      <c r="AU324" s="259" t="s">
        <v>83</v>
      </c>
      <c r="AV324" s="14" t="s">
        <v>83</v>
      </c>
      <c r="AW324" s="14" t="s">
        <v>32</v>
      </c>
      <c r="AX324" s="14" t="s">
        <v>75</v>
      </c>
      <c r="AY324" s="259" t="s">
        <v>129</v>
      </c>
    </row>
    <row r="325" s="12" customFormat="1">
      <c r="A325" s="12"/>
      <c r="B325" s="228"/>
      <c r="C325" s="229"/>
      <c r="D325" s="223" t="s">
        <v>136</v>
      </c>
      <c r="E325" s="230" t="s">
        <v>1</v>
      </c>
      <c r="F325" s="231" t="s">
        <v>760</v>
      </c>
      <c r="G325" s="229"/>
      <c r="H325" s="232">
        <v>15.811999999999999</v>
      </c>
      <c r="I325" s="233"/>
      <c r="J325" s="229"/>
      <c r="K325" s="229"/>
      <c r="L325" s="234"/>
      <c r="M325" s="235"/>
      <c r="N325" s="236"/>
      <c r="O325" s="236"/>
      <c r="P325" s="236"/>
      <c r="Q325" s="236"/>
      <c r="R325" s="236"/>
      <c r="S325" s="236"/>
      <c r="T325" s="237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T325" s="238" t="s">
        <v>136</v>
      </c>
      <c r="AU325" s="238" t="s">
        <v>83</v>
      </c>
      <c r="AV325" s="12" t="s">
        <v>85</v>
      </c>
      <c r="AW325" s="12" t="s">
        <v>32</v>
      </c>
      <c r="AX325" s="12" t="s">
        <v>75</v>
      </c>
      <c r="AY325" s="238" t="s">
        <v>129</v>
      </c>
    </row>
    <row r="326" s="13" customFormat="1">
      <c r="A326" s="13"/>
      <c r="B326" s="239"/>
      <c r="C326" s="240"/>
      <c r="D326" s="223" t="s">
        <v>136</v>
      </c>
      <c r="E326" s="241" t="s">
        <v>1</v>
      </c>
      <c r="F326" s="242" t="s">
        <v>138</v>
      </c>
      <c r="G326" s="240"/>
      <c r="H326" s="243">
        <v>130.71300000000002</v>
      </c>
      <c r="I326" s="244"/>
      <c r="J326" s="240"/>
      <c r="K326" s="240"/>
      <c r="L326" s="245"/>
      <c r="M326" s="246"/>
      <c r="N326" s="247"/>
      <c r="O326" s="247"/>
      <c r="P326" s="247"/>
      <c r="Q326" s="247"/>
      <c r="R326" s="247"/>
      <c r="S326" s="247"/>
      <c r="T326" s="24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9" t="s">
        <v>136</v>
      </c>
      <c r="AU326" s="249" t="s">
        <v>83</v>
      </c>
      <c r="AV326" s="13" t="s">
        <v>134</v>
      </c>
      <c r="AW326" s="13" t="s">
        <v>32</v>
      </c>
      <c r="AX326" s="13" t="s">
        <v>83</v>
      </c>
      <c r="AY326" s="249" t="s">
        <v>129</v>
      </c>
    </row>
    <row r="327" s="2" customFormat="1" ht="16.5" customHeight="1">
      <c r="A327" s="38"/>
      <c r="B327" s="39"/>
      <c r="C327" s="210" t="s">
        <v>276</v>
      </c>
      <c r="D327" s="210" t="s">
        <v>130</v>
      </c>
      <c r="E327" s="211" t="s">
        <v>271</v>
      </c>
      <c r="F327" s="212" t="s">
        <v>588</v>
      </c>
      <c r="G327" s="213" t="s">
        <v>146</v>
      </c>
      <c r="H327" s="214">
        <v>2.9769999999999999</v>
      </c>
      <c r="I327" s="215"/>
      <c r="J327" s="216">
        <f>ROUND(I327*H327,2)</f>
        <v>0</v>
      </c>
      <c r="K327" s="212" t="s">
        <v>1</v>
      </c>
      <c r="L327" s="44"/>
      <c r="M327" s="217" t="s">
        <v>1</v>
      </c>
      <c r="N327" s="218" t="s">
        <v>40</v>
      </c>
      <c r="O327" s="91"/>
      <c r="P327" s="219">
        <f>O327*H327</f>
        <v>0</v>
      </c>
      <c r="Q327" s="219">
        <v>0</v>
      </c>
      <c r="R327" s="219">
        <f>Q327*H327</f>
        <v>0</v>
      </c>
      <c r="S327" s="219">
        <v>0</v>
      </c>
      <c r="T327" s="220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1" t="s">
        <v>134</v>
      </c>
      <c r="AT327" s="221" t="s">
        <v>130</v>
      </c>
      <c r="AU327" s="221" t="s">
        <v>83</v>
      </c>
      <c r="AY327" s="17" t="s">
        <v>129</v>
      </c>
      <c r="BE327" s="222">
        <f>IF(N327="základní",J327,0)</f>
        <v>0</v>
      </c>
      <c r="BF327" s="222">
        <f>IF(N327="snížená",J327,0)</f>
        <v>0</v>
      </c>
      <c r="BG327" s="222">
        <f>IF(N327="zákl. přenesená",J327,0)</f>
        <v>0</v>
      </c>
      <c r="BH327" s="222">
        <f>IF(N327="sníž. přenesená",J327,0)</f>
        <v>0</v>
      </c>
      <c r="BI327" s="222">
        <f>IF(N327="nulová",J327,0)</f>
        <v>0</v>
      </c>
      <c r="BJ327" s="17" t="s">
        <v>83</v>
      </c>
      <c r="BK327" s="222">
        <f>ROUND(I327*H327,2)</f>
        <v>0</v>
      </c>
      <c r="BL327" s="17" t="s">
        <v>134</v>
      </c>
      <c r="BM327" s="221" t="s">
        <v>279</v>
      </c>
    </row>
    <row r="328" s="2" customFormat="1">
      <c r="A328" s="38"/>
      <c r="B328" s="39"/>
      <c r="C328" s="40"/>
      <c r="D328" s="223" t="s">
        <v>135</v>
      </c>
      <c r="E328" s="40"/>
      <c r="F328" s="224" t="s">
        <v>588</v>
      </c>
      <c r="G328" s="40"/>
      <c r="H328" s="40"/>
      <c r="I328" s="225"/>
      <c r="J328" s="40"/>
      <c r="K328" s="40"/>
      <c r="L328" s="44"/>
      <c r="M328" s="226"/>
      <c r="N328" s="227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135</v>
      </c>
      <c r="AU328" s="17" t="s">
        <v>83</v>
      </c>
    </row>
    <row r="329" s="14" customFormat="1">
      <c r="A329" s="14"/>
      <c r="B329" s="250"/>
      <c r="C329" s="251"/>
      <c r="D329" s="223" t="s">
        <v>136</v>
      </c>
      <c r="E329" s="252" t="s">
        <v>1</v>
      </c>
      <c r="F329" s="253" t="s">
        <v>689</v>
      </c>
      <c r="G329" s="251"/>
      <c r="H329" s="252" t="s">
        <v>1</v>
      </c>
      <c r="I329" s="254"/>
      <c r="J329" s="251"/>
      <c r="K329" s="251"/>
      <c r="L329" s="255"/>
      <c r="M329" s="256"/>
      <c r="N329" s="257"/>
      <c r="O329" s="257"/>
      <c r="P329" s="257"/>
      <c r="Q329" s="257"/>
      <c r="R329" s="257"/>
      <c r="S329" s="257"/>
      <c r="T329" s="258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9" t="s">
        <v>136</v>
      </c>
      <c r="AU329" s="259" t="s">
        <v>83</v>
      </c>
      <c r="AV329" s="14" t="s">
        <v>83</v>
      </c>
      <c r="AW329" s="14" t="s">
        <v>32</v>
      </c>
      <c r="AX329" s="14" t="s">
        <v>75</v>
      </c>
      <c r="AY329" s="259" t="s">
        <v>129</v>
      </c>
    </row>
    <row r="330" s="12" customFormat="1">
      <c r="A330" s="12"/>
      <c r="B330" s="228"/>
      <c r="C330" s="229"/>
      <c r="D330" s="223" t="s">
        <v>136</v>
      </c>
      <c r="E330" s="230" t="s">
        <v>1</v>
      </c>
      <c r="F330" s="231" t="s">
        <v>761</v>
      </c>
      <c r="G330" s="229"/>
      <c r="H330" s="232">
        <v>1.3680000000000001</v>
      </c>
      <c r="I330" s="233"/>
      <c r="J330" s="229"/>
      <c r="K330" s="229"/>
      <c r="L330" s="234"/>
      <c r="M330" s="235"/>
      <c r="N330" s="236"/>
      <c r="O330" s="236"/>
      <c r="P330" s="236"/>
      <c r="Q330" s="236"/>
      <c r="R330" s="236"/>
      <c r="S330" s="236"/>
      <c r="T330" s="237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T330" s="238" t="s">
        <v>136</v>
      </c>
      <c r="AU330" s="238" t="s">
        <v>83</v>
      </c>
      <c r="AV330" s="12" t="s">
        <v>85</v>
      </c>
      <c r="AW330" s="12" t="s">
        <v>32</v>
      </c>
      <c r="AX330" s="12" t="s">
        <v>75</v>
      </c>
      <c r="AY330" s="238" t="s">
        <v>129</v>
      </c>
    </row>
    <row r="331" s="14" customFormat="1">
      <c r="A331" s="14"/>
      <c r="B331" s="250"/>
      <c r="C331" s="251"/>
      <c r="D331" s="223" t="s">
        <v>136</v>
      </c>
      <c r="E331" s="252" t="s">
        <v>1</v>
      </c>
      <c r="F331" s="253" t="s">
        <v>691</v>
      </c>
      <c r="G331" s="251"/>
      <c r="H331" s="252" t="s">
        <v>1</v>
      </c>
      <c r="I331" s="254"/>
      <c r="J331" s="251"/>
      <c r="K331" s="251"/>
      <c r="L331" s="255"/>
      <c r="M331" s="256"/>
      <c r="N331" s="257"/>
      <c r="O331" s="257"/>
      <c r="P331" s="257"/>
      <c r="Q331" s="257"/>
      <c r="R331" s="257"/>
      <c r="S331" s="257"/>
      <c r="T331" s="258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9" t="s">
        <v>136</v>
      </c>
      <c r="AU331" s="259" t="s">
        <v>83</v>
      </c>
      <c r="AV331" s="14" t="s">
        <v>83</v>
      </c>
      <c r="AW331" s="14" t="s">
        <v>32</v>
      </c>
      <c r="AX331" s="14" t="s">
        <v>75</v>
      </c>
      <c r="AY331" s="259" t="s">
        <v>129</v>
      </c>
    </row>
    <row r="332" s="12" customFormat="1">
      <c r="A332" s="12"/>
      <c r="B332" s="228"/>
      <c r="C332" s="229"/>
      <c r="D332" s="223" t="s">
        <v>136</v>
      </c>
      <c r="E332" s="230" t="s">
        <v>1</v>
      </c>
      <c r="F332" s="231" t="s">
        <v>762</v>
      </c>
      <c r="G332" s="229"/>
      <c r="H332" s="232">
        <v>0.63700000000000001</v>
      </c>
      <c r="I332" s="233"/>
      <c r="J332" s="229"/>
      <c r="K332" s="229"/>
      <c r="L332" s="234"/>
      <c r="M332" s="235"/>
      <c r="N332" s="236"/>
      <c r="O332" s="236"/>
      <c r="P332" s="236"/>
      <c r="Q332" s="236"/>
      <c r="R332" s="236"/>
      <c r="S332" s="236"/>
      <c r="T332" s="237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T332" s="238" t="s">
        <v>136</v>
      </c>
      <c r="AU332" s="238" t="s">
        <v>83</v>
      </c>
      <c r="AV332" s="12" t="s">
        <v>85</v>
      </c>
      <c r="AW332" s="12" t="s">
        <v>32</v>
      </c>
      <c r="AX332" s="12" t="s">
        <v>75</v>
      </c>
      <c r="AY332" s="238" t="s">
        <v>129</v>
      </c>
    </row>
    <row r="333" s="14" customFormat="1">
      <c r="A333" s="14"/>
      <c r="B333" s="250"/>
      <c r="C333" s="251"/>
      <c r="D333" s="223" t="s">
        <v>136</v>
      </c>
      <c r="E333" s="252" t="s">
        <v>1</v>
      </c>
      <c r="F333" s="253" t="s">
        <v>693</v>
      </c>
      <c r="G333" s="251"/>
      <c r="H333" s="252" t="s">
        <v>1</v>
      </c>
      <c r="I333" s="254"/>
      <c r="J333" s="251"/>
      <c r="K333" s="251"/>
      <c r="L333" s="255"/>
      <c r="M333" s="256"/>
      <c r="N333" s="257"/>
      <c r="O333" s="257"/>
      <c r="P333" s="257"/>
      <c r="Q333" s="257"/>
      <c r="R333" s="257"/>
      <c r="S333" s="257"/>
      <c r="T333" s="258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9" t="s">
        <v>136</v>
      </c>
      <c r="AU333" s="259" t="s">
        <v>83</v>
      </c>
      <c r="AV333" s="14" t="s">
        <v>83</v>
      </c>
      <c r="AW333" s="14" t="s">
        <v>32</v>
      </c>
      <c r="AX333" s="14" t="s">
        <v>75</v>
      </c>
      <c r="AY333" s="259" t="s">
        <v>129</v>
      </c>
    </row>
    <row r="334" s="12" customFormat="1">
      <c r="A334" s="12"/>
      <c r="B334" s="228"/>
      <c r="C334" s="229"/>
      <c r="D334" s="223" t="s">
        <v>136</v>
      </c>
      <c r="E334" s="230" t="s">
        <v>1</v>
      </c>
      <c r="F334" s="231" t="s">
        <v>763</v>
      </c>
      <c r="G334" s="229"/>
      <c r="H334" s="232">
        <v>0.97199999999999998</v>
      </c>
      <c r="I334" s="233"/>
      <c r="J334" s="229"/>
      <c r="K334" s="229"/>
      <c r="L334" s="234"/>
      <c r="M334" s="235"/>
      <c r="N334" s="236"/>
      <c r="O334" s="236"/>
      <c r="P334" s="236"/>
      <c r="Q334" s="236"/>
      <c r="R334" s="236"/>
      <c r="S334" s="236"/>
      <c r="T334" s="237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T334" s="238" t="s">
        <v>136</v>
      </c>
      <c r="AU334" s="238" t="s">
        <v>83</v>
      </c>
      <c r="AV334" s="12" t="s">
        <v>85</v>
      </c>
      <c r="AW334" s="12" t="s">
        <v>32</v>
      </c>
      <c r="AX334" s="12" t="s">
        <v>75</v>
      </c>
      <c r="AY334" s="238" t="s">
        <v>129</v>
      </c>
    </row>
    <row r="335" s="13" customFormat="1">
      <c r="A335" s="13"/>
      <c r="B335" s="239"/>
      <c r="C335" s="240"/>
      <c r="D335" s="223" t="s">
        <v>136</v>
      </c>
      <c r="E335" s="241" t="s">
        <v>1</v>
      </c>
      <c r="F335" s="242" t="s">
        <v>138</v>
      </c>
      <c r="G335" s="240"/>
      <c r="H335" s="243">
        <v>2.9769999999999999</v>
      </c>
      <c r="I335" s="244"/>
      <c r="J335" s="240"/>
      <c r="K335" s="240"/>
      <c r="L335" s="245"/>
      <c r="M335" s="246"/>
      <c r="N335" s="247"/>
      <c r="O335" s="247"/>
      <c r="P335" s="247"/>
      <c r="Q335" s="247"/>
      <c r="R335" s="247"/>
      <c r="S335" s="247"/>
      <c r="T335" s="24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9" t="s">
        <v>136</v>
      </c>
      <c r="AU335" s="249" t="s">
        <v>83</v>
      </c>
      <c r="AV335" s="13" t="s">
        <v>134</v>
      </c>
      <c r="AW335" s="13" t="s">
        <v>32</v>
      </c>
      <c r="AX335" s="13" t="s">
        <v>83</v>
      </c>
      <c r="AY335" s="249" t="s">
        <v>129</v>
      </c>
    </row>
    <row r="336" s="2" customFormat="1" ht="16.5" customHeight="1">
      <c r="A336" s="38"/>
      <c r="B336" s="39"/>
      <c r="C336" s="210" t="s">
        <v>210</v>
      </c>
      <c r="D336" s="210" t="s">
        <v>130</v>
      </c>
      <c r="E336" s="211" t="s">
        <v>277</v>
      </c>
      <c r="F336" s="212" t="s">
        <v>278</v>
      </c>
      <c r="G336" s="213" t="s">
        <v>179</v>
      </c>
      <c r="H336" s="214">
        <v>8.5199999999999996</v>
      </c>
      <c r="I336" s="215"/>
      <c r="J336" s="216">
        <f>ROUND(I336*H336,2)</f>
        <v>0</v>
      </c>
      <c r="K336" s="212" t="s">
        <v>1</v>
      </c>
      <c r="L336" s="44"/>
      <c r="M336" s="217" t="s">
        <v>1</v>
      </c>
      <c r="N336" s="218" t="s">
        <v>40</v>
      </c>
      <c r="O336" s="91"/>
      <c r="P336" s="219">
        <f>O336*H336</f>
        <v>0</v>
      </c>
      <c r="Q336" s="219">
        <v>0</v>
      </c>
      <c r="R336" s="219">
        <f>Q336*H336</f>
        <v>0</v>
      </c>
      <c r="S336" s="219">
        <v>0</v>
      </c>
      <c r="T336" s="220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1" t="s">
        <v>134</v>
      </c>
      <c r="AT336" s="221" t="s">
        <v>130</v>
      </c>
      <c r="AU336" s="221" t="s">
        <v>83</v>
      </c>
      <c r="AY336" s="17" t="s">
        <v>129</v>
      </c>
      <c r="BE336" s="222">
        <f>IF(N336="základní",J336,0)</f>
        <v>0</v>
      </c>
      <c r="BF336" s="222">
        <f>IF(N336="snížená",J336,0)</f>
        <v>0</v>
      </c>
      <c r="BG336" s="222">
        <f>IF(N336="zákl. přenesená",J336,0)</f>
        <v>0</v>
      </c>
      <c r="BH336" s="222">
        <f>IF(N336="sníž. přenesená",J336,0)</f>
        <v>0</v>
      </c>
      <c r="BI336" s="222">
        <f>IF(N336="nulová",J336,0)</f>
        <v>0</v>
      </c>
      <c r="BJ336" s="17" t="s">
        <v>83</v>
      </c>
      <c r="BK336" s="222">
        <f>ROUND(I336*H336,2)</f>
        <v>0</v>
      </c>
      <c r="BL336" s="17" t="s">
        <v>134</v>
      </c>
      <c r="BM336" s="221" t="s">
        <v>285</v>
      </c>
    </row>
    <row r="337" s="2" customFormat="1">
      <c r="A337" s="38"/>
      <c r="B337" s="39"/>
      <c r="C337" s="40"/>
      <c r="D337" s="223" t="s">
        <v>135</v>
      </c>
      <c r="E337" s="40"/>
      <c r="F337" s="224" t="s">
        <v>278</v>
      </c>
      <c r="G337" s="40"/>
      <c r="H337" s="40"/>
      <c r="I337" s="225"/>
      <c r="J337" s="40"/>
      <c r="K337" s="40"/>
      <c r="L337" s="44"/>
      <c r="M337" s="226"/>
      <c r="N337" s="227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135</v>
      </c>
      <c r="AU337" s="17" t="s">
        <v>83</v>
      </c>
    </row>
    <row r="338" s="14" customFormat="1">
      <c r="A338" s="14"/>
      <c r="B338" s="250"/>
      <c r="C338" s="251"/>
      <c r="D338" s="223" t="s">
        <v>136</v>
      </c>
      <c r="E338" s="252" t="s">
        <v>1</v>
      </c>
      <c r="F338" s="253" t="s">
        <v>689</v>
      </c>
      <c r="G338" s="251"/>
      <c r="H338" s="252" t="s">
        <v>1</v>
      </c>
      <c r="I338" s="254"/>
      <c r="J338" s="251"/>
      <c r="K338" s="251"/>
      <c r="L338" s="255"/>
      <c r="M338" s="256"/>
      <c r="N338" s="257"/>
      <c r="O338" s="257"/>
      <c r="P338" s="257"/>
      <c r="Q338" s="257"/>
      <c r="R338" s="257"/>
      <c r="S338" s="257"/>
      <c r="T338" s="258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9" t="s">
        <v>136</v>
      </c>
      <c r="AU338" s="259" t="s">
        <v>83</v>
      </c>
      <c r="AV338" s="14" t="s">
        <v>83</v>
      </c>
      <c r="AW338" s="14" t="s">
        <v>32</v>
      </c>
      <c r="AX338" s="14" t="s">
        <v>75</v>
      </c>
      <c r="AY338" s="259" t="s">
        <v>129</v>
      </c>
    </row>
    <row r="339" s="12" customFormat="1">
      <c r="A339" s="12"/>
      <c r="B339" s="228"/>
      <c r="C339" s="229"/>
      <c r="D339" s="223" t="s">
        <v>136</v>
      </c>
      <c r="E339" s="230" t="s">
        <v>1</v>
      </c>
      <c r="F339" s="231" t="s">
        <v>764</v>
      </c>
      <c r="G339" s="229"/>
      <c r="H339" s="232">
        <v>3.6000000000000001</v>
      </c>
      <c r="I339" s="233"/>
      <c r="J339" s="229"/>
      <c r="K339" s="229"/>
      <c r="L339" s="234"/>
      <c r="M339" s="235"/>
      <c r="N339" s="236"/>
      <c r="O339" s="236"/>
      <c r="P339" s="236"/>
      <c r="Q339" s="236"/>
      <c r="R339" s="236"/>
      <c r="S339" s="236"/>
      <c r="T339" s="237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T339" s="238" t="s">
        <v>136</v>
      </c>
      <c r="AU339" s="238" t="s">
        <v>83</v>
      </c>
      <c r="AV339" s="12" t="s">
        <v>85</v>
      </c>
      <c r="AW339" s="12" t="s">
        <v>32</v>
      </c>
      <c r="AX339" s="12" t="s">
        <v>75</v>
      </c>
      <c r="AY339" s="238" t="s">
        <v>129</v>
      </c>
    </row>
    <row r="340" s="14" customFormat="1">
      <c r="A340" s="14"/>
      <c r="B340" s="250"/>
      <c r="C340" s="251"/>
      <c r="D340" s="223" t="s">
        <v>136</v>
      </c>
      <c r="E340" s="252" t="s">
        <v>1</v>
      </c>
      <c r="F340" s="253" t="s">
        <v>691</v>
      </c>
      <c r="G340" s="251"/>
      <c r="H340" s="252" t="s">
        <v>1</v>
      </c>
      <c r="I340" s="254"/>
      <c r="J340" s="251"/>
      <c r="K340" s="251"/>
      <c r="L340" s="255"/>
      <c r="M340" s="256"/>
      <c r="N340" s="257"/>
      <c r="O340" s="257"/>
      <c r="P340" s="257"/>
      <c r="Q340" s="257"/>
      <c r="R340" s="257"/>
      <c r="S340" s="257"/>
      <c r="T340" s="258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9" t="s">
        <v>136</v>
      </c>
      <c r="AU340" s="259" t="s">
        <v>83</v>
      </c>
      <c r="AV340" s="14" t="s">
        <v>83</v>
      </c>
      <c r="AW340" s="14" t="s">
        <v>32</v>
      </c>
      <c r="AX340" s="14" t="s">
        <v>75</v>
      </c>
      <c r="AY340" s="259" t="s">
        <v>129</v>
      </c>
    </row>
    <row r="341" s="12" customFormat="1">
      <c r="A341" s="12"/>
      <c r="B341" s="228"/>
      <c r="C341" s="229"/>
      <c r="D341" s="223" t="s">
        <v>136</v>
      </c>
      <c r="E341" s="230" t="s">
        <v>1</v>
      </c>
      <c r="F341" s="231" t="s">
        <v>765</v>
      </c>
      <c r="G341" s="229"/>
      <c r="H341" s="232">
        <v>2.7599999999999998</v>
      </c>
      <c r="I341" s="233"/>
      <c r="J341" s="229"/>
      <c r="K341" s="229"/>
      <c r="L341" s="234"/>
      <c r="M341" s="235"/>
      <c r="N341" s="236"/>
      <c r="O341" s="236"/>
      <c r="P341" s="236"/>
      <c r="Q341" s="236"/>
      <c r="R341" s="236"/>
      <c r="S341" s="236"/>
      <c r="T341" s="237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T341" s="238" t="s">
        <v>136</v>
      </c>
      <c r="AU341" s="238" t="s">
        <v>83</v>
      </c>
      <c r="AV341" s="12" t="s">
        <v>85</v>
      </c>
      <c r="AW341" s="12" t="s">
        <v>32</v>
      </c>
      <c r="AX341" s="12" t="s">
        <v>75</v>
      </c>
      <c r="AY341" s="238" t="s">
        <v>129</v>
      </c>
    </row>
    <row r="342" s="14" customFormat="1">
      <c r="A342" s="14"/>
      <c r="B342" s="250"/>
      <c r="C342" s="251"/>
      <c r="D342" s="223" t="s">
        <v>136</v>
      </c>
      <c r="E342" s="252" t="s">
        <v>1</v>
      </c>
      <c r="F342" s="253" t="s">
        <v>693</v>
      </c>
      <c r="G342" s="251"/>
      <c r="H342" s="252" t="s">
        <v>1</v>
      </c>
      <c r="I342" s="254"/>
      <c r="J342" s="251"/>
      <c r="K342" s="251"/>
      <c r="L342" s="255"/>
      <c r="M342" s="256"/>
      <c r="N342" s="257"/>
      <c r="O342" s="257"/>
      <c r="P342" s="257"/>
      <c r="Q342" s="257"/>
      <c r="R342" s="257"/>
      <c r="S342" s="257"/>
      <c r="T342" s="258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9" t="s">
        <v>136</v>
      </c>
      <c r="AU342" s="259" t="s">
        <v>83</v>
      </c>
      <c r="AV342" s="14" t="s">
        <v>83</v>
      </c>
      <c r="AW342" s="14" t="s">
        <v>32</v>
      </c>
      <c r="AX342" s="14" t="s">
        <v>75</v>
      </c>
      <c r="AY342" s="259" t="s">
        <v>129</v>
      </c>
    </row>
    <row r="343" s="12" customFormat="1">
      <c r="A343" s="12"/>
      <c r="B343" s="228"/>
      <c r="C343" s="229"/>
      <c r="D343" s="223" t="s">
        <v>136</v>
      </c>
      <c r="E343" s="230" t="s">
        <v>1</v>
      </c>
      <c r="F343" s="231" t="s">
        <v>766</v>
      </c>
      <c r="G343" s="229"/>
      <c r="H343" s="232">
        <v>2.1600000000000001</v>
      </c>
      <c r="I343" s="233"/>
      <c r="J343" s="229"/>
      <c r="K343" s="229"/>
      <c r="L343" s="234"/>
      <c r="M343" s="235"/>
      <c r="N343" s="236"/>
      <c r="O343" s="236"/>
      <c r="P343" s="236"/>
      <c r="Q343" s="236"/>
      <c r="R343" s="236"/>
      <c r="S343" s="236"/>
      <c r="T343" s="237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T343" s="238" t="s">
        <v>136</v>
      </c>
      <c r="AU343" s="238" t="s">
        <v>83</v>
      </c>
      <c r="AV343" s="12" t="s">
        <v>85</v>
      </c>
      <c r="AW343" s="12" t="s">
        <v>32</v>
      </c>
      <c r="AX343" s="12" t="s">
        <v>75</v>
      </c>
      <c r="AY343" s="238" t="s">
        <v>129</v>
      </c>
    </row>
    <row r="344" s="13" customFormat="1">
      <c r="A344" s="13"/>
      <c r="B344" s="239"/>
      <c r="C344" s="240"/>
      <c r="D344" s="223" t="s">
        <v>136</v>
      </c>
      <c r="E344" s="241" t="s">
        <v>1</v>
      </c>
      <c r="F344" s="242" t="s">
        <v>138</v>
      </c>
      <c r="G344" s="240"/>
      <c r="H344" s="243">
        <v>8.5199999999999996</v>
      </c>
      <c r="I344" s="244"/>
      <c r="J344" s="240"/>
      <c r="K344" s="240"/>
      <c r="L344" s="245"/>
      <c r="M344" s="246"/>
      <c r="N344" s="247"/>
      <c r="O344" s="247"/>
      <c r="P344" s="247"/>
      <c r="Q344" s="247"/>
      <c r="R344" s="247"/>
      <c r="S344" s="247"/>
      <c r="T344" s="24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9" t="s">
        <v>136</v>
      </c>
      <c r="AU344" s="249" t="s">
        <v>83</v>
      </c>
      <c r="AV344" s="13" t="s">
        <v>134</v>
      </c>
      <c r="AW344" s="13" t="s">
        <v>32</v>
      </c>
      <c r="AX344" s="13" t="s">
        <v>83</v>
      </c>
      <c r="AY344" s="249" t="s">
        <v>129</v>
      </c>
    </row>
    <row r="345" s="11" customFormat="1" ht="25.92" customHeight="1">
      <c r="A345" s="11"/>
      <c r="B345" s="196"/>
      <c r="C345" s="197"/>
      <c r="D345" s="198" t="s">
        <v>74</v>
      </c>
      <c r="E345" s="199" t="s">
        <v>160</v>
      </c>
      <c r="F345" s="199" t="s">
        <v>282</v>
      </c>
      <c r="G345" s="197"/>
      <c r="H345" s="197"/>
      <c r="I345" s="200"/>
      <c r="J345" s="201">
        <f>BK345</f>
        <v>0</v>
      </c>
      <c r="K345" s="197"/>
      <c r="L345" s="202"/>
      <c r="M345" s="203"/>
      <c r="N345" s="204"/>
      <c r="O345" s="204"/>
      <c r="P345" s="205">
        <f>SUM(P346:P586)</f>
        <v>0</v>
      </c>
      <c r="Q345" s="204"/>
      <c r="R345" s="205">
        <f>SUM(R346:R586)</f>
        <v>0</v>
      </c>
      <c r="S345" s="204"/>
      <c r="T345" s="206">
        <f>SUM(T346:T586)</f>
        <v>0</v>
      </c>
      <c r="U345" s="11"/>
      <c r="V345" s="11"/>
      <c r="W345" s="11"/>
      <c r="X345" s="11"/>
      <c r="Y345" s="11"/>
      <c r="Z345" s="11"/>
      <c r="AA345" s="11"/>
      <c r="AB345" s="11"/>
      <c r="AC345" s="11"/>
      <c r="AD345" s="11"/>
      <c r="AE345" s="11"/>
      <c r="AR345" s="207" t="s">
        <v>83</v>
      </c>
      <c r="AT345" s="208" t="s">
        <v>74</v>
      </c>
      <c r="AU345" s="208" t="s">
        <v>75</v>
      </c>
      <c r="AY345" s="207" t="s">
        <v>129</v>
      </c>
      <c r="BK345" s="209">
        <f>SUM(BK346:BK586)</f>
        <v>0</v>
      </c>
    </row>
    <row r="346" s="2" customFormat="1" ht="16.5" customHeight="1">
      <c r="A346" s="38"/>
      <c r="B346" s="39"/>
      <c r="C346" s="210" t="s">
        <v>287</v>
      </c>
      <c r="D346" s="210" t="s">
        <v>130</v>
      </c>
      <c r="E346" s="211" t="s">
        <v>283</v>
      </c>
      <c r="F346" s="212" t="s">
        <v>284</v>
      </c>
      <c r="G346" s="213" t="s">
        <v>141</v>
      </c>
      <c r="H346" s="214">
        <v>91.890000000000001</v>
      </c>
      <c r="I346" s="215"/>
      <c r="J346" s="216">
        <f>ROUND(I346*H346,2)</f>
        <v>0</v>
      </c>
      <c r="K346" s="212" t="s">
        <v>1</v>
      </c>
      <c r="L346" s="44"/>
      <c r="M346" s="217" t="s">
        <v>1</v>
      </c>
      <c r="N346" s="218" t="s">
        <v>40</v>
      </c>
      <c r="O346" s="91"/>
      <c r="P346" s="219">
        <f>O346*H346</f>
        <v>0</v>
      </c>
      <c r="Q346" s="219">
        <v>0</v>
      </c>
      <c r="R346" s="219">
        <f>Q346*H346</f>
        <v>0</v>
      </c>
      <c r="S346" s="219">
        <v>0</v>
      </c>
      <c r="T346" s="220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1" t="s">
        <v>134</v>
      </c>
      <c r="AT346" s="221" t="s">
        <v>130</v>
      </c>
      <c r="AU346" s="221" t="s">
        <v>83</v>
      </c>
      <c r="AY346" s="17" t="s">
        <v>129</v>
      </c>
      <c r="BE346" s="222">
        <f>IF(N346="základní",J346,0)</f>
        <v>0</v>
      </c>
      <c r="BF346" s="222">
        <f>IF(N346="snížená",J346,0)</f>
        <v>0</v>
      </c>
      <c r="BG346" s="222">
        <f>IF(N346="zákl. přenesená",J346,0)</f>
        <v>0</v>
      </c>
      <c r="BH346" s="222">
        <f>IF(N346="sníž. přenesená",J346,0)</f>
        <v>0</v>
      </c>
      <c r="BI346" s="222">
        <f>IF(N346="nulová",J346,0)</f>
        <v>0</v>
      </c>
      <c r="BJ346" s="17" t="s">
        <v>83</v>
      </c>
      <c r="BK346" s="222">
        <f>ROUND(I346*H346,2)</f>
        <v>0</v>
      </c>
      <c r="BL346" s="17" t="s">
        <v>134</v>
      </c>
      <c r="BM346" s="221" t="s">
        <v>290</v>
      </c>
    </row>
    <row r="347" s="2" customFormat="1">
      <c r="A347" s="38"/>
      <c r="B347" s="39"/>
      <c r="C347" s="40"/>
      <c r="D347" s="223" t="s">
        <v>135</v>
      </c>
      <c r="E347" s="40"/>
      <c r="F347" s="224" t="s">
        <v>284</v>
      </c>
      <c r="G347" s="40"/>
      <c r="H347" s="40"/>
      <c r="I347" s="225"/>
      <c r="J347" s="40"/>
      <c r="K347" s="40"/>
      <c r="L347" s="44"/>
      <c r="M347" s="226"/>
      <c r="N347" s="227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135</v>
      </c>
      <c r="AU347" s="17" t="s">
        <v>83</v>
      </c>
    </row>
    <row r="348" s="14" customFormat="1">
      <c r="A348" s="14"/>
      <c r="B348" s="250"/>
      <c r="C348" s="251"/>
      <c r="D348" s="223" t="s">
        <v>136</v>
      </c>
      <c r="E348" s="252" t="s">
        <v>1</v>
      </c>
      <c r="F348" s="253" t="s">
        <v>689</v>
      </c>
      <c r="G348" s="251"/>
      <c r="H348" s="252" t="s">
        <v>1</v>
      </c>
      <c r="I348" s="254"/>
      <c r="J348" s="251"/>
      <c r="K348" s="251"/>
      <c r="L348" s="255"/>
      <c r="M348" s="256"/>
      <c r="N348" s="257"/>
      <c r="O348" s="257"/>
      <c r="P348" s="257"/>
      <c r="Q348" s="257"/>
      <c r="R348" s="257"/>
      <c r="S348" s="257"/>
      <c r="T348" s="258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9" t="s">
        <v>136</v>
      </c>
      <c r="AU348" s="259" t="s">
        <v>83</v>
      </c>
      <c r="AV348" s="14" t="s">
        <v>83</v>
      </c>
      <c r="AW348" s="14" t="s">
        <v>32</v>
      </c>
      <c r="AX348" s="14" t="s">
        <v>75</v>
      </c>
      <c r="AY348" s="259" t="s">
        <v>129</v>
      </c>
    </row>
    <row r="349" s="12" customFormat="1">
      <c r="A349" s="12"/>
      <c r="B349" s="228"/>
      <c r="C349" s="229"/>
      <c r="D349" s="223" t="s">
        <v>136</v>
      </c>
      <c r="E349" s="230" t="s">
        <v>1</v>
      </c>
      <c r="F349" s="231" t="s">
        <v>767</v>
      </c>
      <c r="G349" s="229"/>
      <c r="H349" s="232">
        <v>51.329999999999998</v>
      </c>
      <c r="I349" s="233"/>
      <c r="J349" s="229"/>
      <c r="K349" s="229"/>
      <c r="L349" s="234"/>
      <c r="M349" s="235"/>
      <c r="N349" s="236"/>
      <c r="O349" s="236"/>
      <c r="P349" s="236"/>
      <c r="Q349" s="236"/>
      <c r="R349" s="236"/>
      <c r="S349" s="236"/>
      <c r="T349" s="237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T349" s="238" t="s">
        <v>136</v>
      </c>
      <c r="AU349" s="238" t="s">
        <v>83</v>
      </c>
      <c r="AV349" s="12" t="s">
        <v>85</v>
      </c>
      <c r="AW349" s="12" t="s">
        <v>32</v>
      </c>
      <c r="AX349" s="12" t="s">
        <v>75</v>
      </c>
      <c r="AY349" s="238" t="s">
        <v>129</v>
      </c>
    </row>
    <row r="350" s="14" customFormat="1">
      <c r="A350" s="14"/>
      <c r="B350" s="250"/>
      <c r="C350" s="251"/>
      <c r="D350" s="223" t="s">
        <v>136</v>
      </c>
      <c r="E350" s="252" t="s">
        <v>1</v>
      </c>
      <c r="F350" s="253" t="s">
        <v>691</v>
      </c>
      <c r="G350" s="251"/>
      <c r="H350" s="252" t="s">
        <v>1</v>
      </c>
      <c r="I350" s="254"/>
      <c r="J350" s="251"/>
      <c r="K350" s="251"/>
      <c r="L350" s="255"/>
      <c r="M350" s="256"/>
      <c r="N350" s="257"/>
      <c r="O350" s="257"/>
      <c r="P350" s="257"/>
      <c r="Q350" s="257"/>
      <c r="R350" s="257"/>
      <c r="S350" s="257"/>
      <c r="T350" s="258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9" t="s">
        <v>136</v>
      </c>
      <c r="AU350" s="259" t="s">
        <v>83</v>
      </c>
      <c r="AV350" s="14" t="s">
        <v>83</v>
      </c>
      <c r="AW350" s="14" t="s">
        <v>32</v>
      </c>
      <c r="AX350" s="14" t="s">
        <v>75</v>
      </c>
      <c r="AY350" s="259" t="s">
        <v>129</v>
      </c>
    </row>
    <row r="351" s="12" customFormat="1">
      <c r="A351" s="12"/>
      <c r="B351" s="228"/>
      <c r="C351" s="229"/>
      <c r="D351" s="223" t="s">
        <v>136</v>
      </c>
      <c r="E351" s="230" t="s">
        <v>1</v>
      </c>
      <c r="F351" s="231" t="s">
        <v>768</v>
      </c>
      <c r="G351" s="229"/>
      <c r="H351" s="232">
        <v>40.560000000000002</v>
      </c>
      <c r="I351" s="233"/>
      <c r="J351" s="229"/>
      <c r="K351" s="229"/>
      <c r="L351" s="234"/>
      <c r="M351" s="235"/>
      <c r="N351" s="236"/>
      <c r="O351" s="236"/>
      <c r="P351" s="236"/>
      <c r="Q351" s="236"/>
      <c r="R351" s="236"/>
      <c r="S351" s="236"/>
      <c r="T351" s="237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T351" s="238" t="s">
        <v>136</v>
      </c>
      <c r="AU351" s="238" t="s">
        <v>83</v>
      </c>
      <c r="AV351" s="12" t="s">
        <v>85</v>
      </c>
      <c r="AW351" s="12" t="s">
        <v>32</v>
      </c>
      <c r="AX351" s="12" t="s">
        <v>75</v>
      </c>
      <c r="AY351" s="238" t="s">
        <v>129</v>
      </c>
    </row>
    <row r="352" s="13" customFormat="1">
      <c r="A352" s="13"/>
      <c r="B352" s="239"/>
      <c r="C352" s="240"/>
      <c r="D352" s="223" t="s">
        <v>136</v>
      </c>
      <c r="E352" s="241" t="s">
        <v>1</v>
      </c>
      <c r="F352" s="242" t="s">
        <v>138</v>
      </c>
      <c r="G352" s="240"/>
      <c r="H352" s="243">
        <v>91.890000000000001</v>
      </c>
      <c r="I352" s="244"/>
      <c r="J352" s="240"/>
      <c r="K352" s="240"/>
      <c r="L352" s="245"/>
      <c r="M352" s="246"/>
      <c r="N352" s="247"/>
      <c r="O352" s="247"/>
      <c r="P352" s="247"/>
      <c r="Q352" s="247"/>
      <c r="R352" s="247"/>
      <c r="S352" s="247"/>
      <c r="T352" s="24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9" t="s">
        <v>136</v>
      </c>
      <c r="AU352" s="249" t="s">
        <v>83</v>
      </c>
      <c r="AV352" s="13" t="s">
        <v>134</v>
      </c>
      <c r="AW352" s="13" t="s">
        <v>32</v>
      </c>
      <c r="AX352" s="13" t="s">
        <v>83</v>
      </c>
      <c r="AY352" s="249" t="s">
        <v>129</v>
      </c>
    </row>
    <row r="353" s="2" customFormat="1" ht="16.5" customHeight="1">
      <c r="A353" s="38"/>
      <c r="B353" s="39"/>
      <c r="C353" s="210" t="s">
        <v>219</v>
      </c>
      <c r="D353" s="210" t="s">
        <v>130</v>
      </c>
      <c r="E353" s="211" t="s">
        <v>288</v>
      </c>
      <c r="F353" s="212" t="s">
        <v>289</v>
      </c>
      <c r="G353" s="213" t="s">
        <v>141</v>
      </c>
      <c r="H353" s="214">
        <v>10.449999999999999</v>
      </c>
      <c r="I353" s="215"/>
      <c r="J353" s="216">
        <f>ROUND(I353*H353,2)</f>
        <v>0</v>
      </c>
      <c r="K353" s="212" t="s">
        <v>1</v>
      </c>
      <c r="L353" s="44"/>
      <c r="M353" s="217" t="s">
        <v>1</v>
      </c>
      <c r="N353" s="218" t="s">
        <v>40</v>
      </c>
      <c r="O353" s="91"/>
      <c r="P353" s="219">
        <f>O353*H353</f>
        <v>0</v>
      </c>
      <c r="Q353" s="219">
        <v>0</v>
      </c>
      <c r="R353" s="219">
        <f>Q353*H353</f>
        <v>0</v>
      </c>
      <c r="S353" s="219">
        <v>0</v>
      </c>
      <c r="T353" s="220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1" t="s">
        <v>134</v>
      </c>
      <c r="AT353" s="221" t="s">
        <v>130</v>
      </c>
      <c r="AU353" s="221" t="s">
        <v>83</v>
      </c>
      <c r="AY353" s="17" t="s">
        <v>129</v>
      </c>
      <c r="BE353" s="222">
        <f>IF(N353="základní",J353,0)</f>
        <v>0</v>
      </c>
      <c r="BF353" s="222">
        <f>IF(N353="snížená",J353,0)</f>
        <v>0</v>
      </c>
      <c r="BG353" s="222">
        <f>IF(N353="zákl. přenesená",J353,0)</f>
        <v>0</v>
      </c>
      <c r="BH353" s="222">
        <f>IF(N353="sníž. přenesená",J353,0)</f>
        <v>0</v>
      </c>
      <c r="BI353" s="222">
        <f>IF(N353="nulová",J353,0)</f>
        <v>0</v>
      </c>
      <c r="BJ353" s="17" t="s">
        <v>83</v>
      </c>
      <c r="BK353" s="222">
        <f>ROUND(I353*H353,2)</f>
        <v>0</v>
      </c>
      <c r="BL353" s="17" t="s">
        <v>134</v>
      </c>
      <c r="BM353" s="221" t="s">
        <v>295</v>
      </c>
    </row>
    <row r="354" s="2" customFormat="1">
      <c r="A354" s="38"/>
      <c r="B354" s="39"/>
      <c r="C354" s="40"/>
      <c r="D354" s="223" t="s">
        <v>135</v>
      </c>
      <c r="E354" s="40"/>
      <c r="F354" s="224" t="s">
        <v>289</v>
      </c>
      <c r="G354" s="40"/>
      <c r="H354" s="40"/>
      <c r="I354" s="225"/>
      <c r="J354" s="40"/>
      <c r="K354" s="40"/>
      <c r="L354" s="44"/>
      <c r="M354" s="226"/>
      <c r="N354" s="227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135</v>
      </c>
      <c r="AU354" s="17" t="s">
        <v>83</v>
      </c>
    </row>
    <row r="355" s="14" customFormat="1">
      <c r="A355" s="14"/>
      <c r="B355" s="250"/>
      <c r="C355" s="251"/>
      <c r="D355" s="223" t="s">
        <v>136</v>
      </c>
      <c r="E355" s="252" t="s">
        <v>1</v>
      </c>
      <c r="F355" s="253" t="s">
        <v>693</v>
      </c>
      <c r="G355" s="251"/>
      <c r="H355" s="252" t="s">
        <v>1</v>
      </c>
      <c r="I355" s="254"/>
      <c r="J355" s="251"/>
      <c r="K355" s="251"/>
      <c r="L355" s="255"/>
      <c r="M355" s="256"/>
      <c r="N355" s="257"/>
      <c r="O355" s="257"/>
      <c r="P355" s="257"/>
      <c r="Q355" s="257"/>
      <c r="R355" s="257"/>
      <c r="S355" s="257"/>
      <c r="T355" s="258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9" t="s">
        <v>136</v>
      </c>
      <c r="AU355" s="259" t="s">
        <v>83</v>
      </c>
      <c r="AV355" s="14" t="s">
        <v>83</v>
      </c>
      <c r="AW355" s="14" t="s">
        <v>32</v>
      </c>
      <c r="AX355" s="14" t="s">
        <v>75</v>
      </c>
      <c r="AY355" s="259" t="s">
        <v>129</v>
      </c>
    </row>
    <row r="356" s="12" customFormat="1">
      <c r="A356" s="12"/>
      <c r="B356" s="228"/>
      <c r="C356" s="229"/>
      <c r="D356" s="223" t="s">
        <v>136</v>
      </c>
      <c r="E356" s="230" t="s">
        <v>1</v>
      </c>
      <c r="F356" s="231" t="s">
        <v>769</v>
      </c>
      <c r="G356" s="229"/>
      <c r="H356" s="232">
        <v>10.449999999999999</v>
      </c>
      <c r="I356" s="233"/>
      <c r="J356" s="229"/>
      <c r="K356" s="229"/>
      <c r="L356" s="234"/>
      <c r="M356" s="235"/>
      <c r="N356" s="236"/>
      <c r="O356" s="236"/>
      <c r="P356" s="236"/>
      <c r="Q356" s="236"/>
      <c r="R356" s="236"/>
      <c r="S356" s="236"/>
      <c r="T356" s="237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T356" s="238" t="s">
        <v>136</v>
      </c>
      <c r="AU356" s="238" t="s">
        <v>83</v>
      </c>
      <c r="AV356" s="12" t="s">
        <v>85</v>
      </c>
      <c r="AW356" s="12" t="s">
        <v>32</v>
      </c>
      <c r="AX356" s="12" t="s">
        <v>75</v>
      </c>
      <c r="AY356" s="238" t="s">
        <v>129</v>
      </c>
    </row>
    <row r="357" s="13" customFormat="1">
      <c r="A357" s="13"/>
      <c r="B357" s="239"/>
      <c r="C357" s="240"/>
      <c r="D357" s="223" t="s">
        <v>136</v>
      </c>
      <c r="E357" s="241" t="s">
        <v>1</v>
      </c>
      <c r="F357" s="242" t="s">
        <v>138</v>
      </c>
      <c r="G357" s="240"/>
      <c r="H357" s="243">
        <v>10.449999999999999</v>
      </c>
      <c r="I357" s="244"/>
      <c r="J357" s="240"/>
      <c r="K357" s="240"/>
      <c r="L357" s="245"/>
      <c r="M357" s="246"/>
      <c r="N357" s="247"/>
      <c r="O357" s="247"/>
      <c r="P357" s="247"/>
      <c r="Q357" s="247"/>
      <c r="R357" s="247"/>
      <c r="S357" s="247"/>
      <c r="T357" s="24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9" t="s">
        <v>136</v>
      </c>
      <c r="AU357" s="249" t="s">
        <v>83</v>
      </c>
      <c r="AV357" s="13" t="s">
        <v>134</v>
      </c>
      <c r="AW357" s="13" t="s">
        <v>32</v>
      </c>
      <c r="AX357" s="13" t="s">
        <v>83</v>
      </c>
      <c r="AY357" s="249" t="s">
        <v>129</v>
      </c>
    </row>
    <row r="358" s="2" customFormat="1" ht="24.15" customHeight="1">
      <c r="A358" s="38"/>
      <c r="B358" s="39"/>
      <c r="C358" s="210" t="s">
        <v>297</v>
      </c>
      <c r="D358" s="210" t="s">
        <v>130</v>
      </c>
      <c r="E358" s="211" t="s">
        <v>298</v>
      </c>
      <c r="F358" s="212" t="s">
        <v>770</v>
      </c>
      <c r="G358" s="213" t="s">
        <v>300</v>
      </c>
      <c r="H358" s="214">
        <v>15.544000000000001</v>
      </c>
      <c r="I358" s="215"/>
      <c r="J358" s="216">
        <f>ROUND(I358*H358,2)</f>
        <v>0</v>
      </c>
      <c r="K358" s="212" t="s">
        <v>1</v>
      </c>
      <c r="L358" s="44"/>
      <c r="M358" s="217" t="s">
        <v>1</v>
      </c>
      <c r="N358" s="218" t="s">
        <v>40</v>
      </c>
      <c r="O358" s="91"/>
      <c r="P358" s="219">
        <f>O358*H358</f>
        <v>0</v>
      </c>
      <c r="Q358" s="219">
        <v>0</v>
      </c>
      <c r="R358" s="219">
        <f>Q358*H358</f>
        <v>0</v>
      </c>
      <c r="S358" s="219">
        <v>0</v>
      </c>
      <c r="T358" s="220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1" t="s">
        <v>134</v>
      </c>
      <c r="AT358" s="221" t="s">
        <v>130</v>
      </c>
      <c r="AU358" s="221" t="s">
        <v>83</v>
      </c>
      <c r="AY358" s="17" t="s">
        <v>129</v>
      </c>
      <c r="BE358" s="222">
        <f>IF(N358="základní",J358,0)</f>
        <v>0</v>
      </c>
      <c r="BF358" s="222">
        <f>IF(N358="snížená",J358,0)</f>
        <v>0</v>
      </c>
      <c r="BG358" s="222">
        <f>IF(N358="zákl. přenesená",J358,0)</f>
        <v>0</v>
      </c>
      <c r="BH358" s="222">
        <f>IF(N358="sníž. přenesená",J358,0)</f>
        <v>0</v>
      </c>
      <c r="BI358" s="222">
        <f>IF(N358="nulová",J358,0)</f>
        <v>0</v>
      </c>
      <c r="BJ358" s="17" t="s">
        <v>83</v>
      </c>
      <c r="BK358" s="222">
        <f>ROUND(I358*H358,2)</f>
        <v>0</v>
      </c>
      <c r="BL358" s="17" t="s">
        <v>134</v>
      </c>
      <c r="BM358" s="221" t="s">
        <v>301</v>
      </c>
    </row>
    <row r="359" s="2" customFormat="1">
      <c r="A359" s="38"/>
      <c r="B359" s="39"/>
      <c r="C359" s="40"/>
      <c r="D359" s="223" t="s">
        <v>135</v>
      </c>
      <c r="E359" s="40"/>
      <c r="F359" s="224" t="s">
        <v>770</v>
      </c>
      <c r="G359" s="40"/>
      <c r="H359" s="40"/>
      <c r="I359" s="225"/>
      <c r="J359" s="40"/>
      <c r="K359" s="40"/>
      <c r="L359" s="44"/>
      <c r="M359" s="226"/>
      <c r="N359" s="227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135</v>
      </c>
      <c r="AU359" s="17" t="s">
        <v>83</v>
      </c>
    </row>
    <row r="360" s="14" customFormat="1">
      <c r="A360" s="14"/>
      <c r="B360" s="250"/>
      <c r="C360" s="251"/>
      <c r="D360" s="223" t="s">
        <v>136</v>
      </c>
      <c r="E360" s="252" t="s">
        <v>1</v>
      </c>
      <c r="F360" s="253" t="s">
        <v>689</v>
      </c>
      <c r="G360" s="251"/>
      <c r="H360" s="252" t="s">
        <v>1</v>
      </c>
      <c r="I360" s="254"/>
      <c r="J360" s="251"/>
      <c r="K360" s="251"/>
      <c r="L360" s="255"/>
      <c r="M360" s="256"/>
      <c r="N360" s="257"/>
      <c r="O360" s="257"/>
      <c r="P360" s="257"/>
      <c r="Q360" s="257"/>
      <c r="R360" s="257"/>
      <c r="S360" s="257"/>
      <c r="T360" s="258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9" t="s">
        <v>136</v>
      </c>
      <c r="AU360" s="259" t="s">
        <v>83</v>
      </c>
      <c r="AV360" s="14" t="s">
        <v>83</v>
      </c>
      <c r="AW360" s="14" t="s">
        <v>32</v>
      </c>
      <c r="AX360" s="14" t="s">
        <v>75</v>
      </c>
      <c r="AY360" s="259" t="s">
        <v>129</v>
      </c>
    </row>
    <row r="361" s="12" customFormat="1">
      <c r="A361" s="12"/>
      <c r="B361" s="228"/>
      <c r="C361" s="229"/>
      <c r="D361" s="223" t="s">
        <v>136</v>
      </c>
      <c r="E361" s="230" t="s">
        <v>1</v>
      </c>
      <c r="F361" s="231" t="s">
        <v>771</v>
      </c>
      <c r="G361" s="229"/>
      <c r="H361" s="232">
        <v>8.6829999999999998</v>
      </c>
      <c r="I361" s="233"/>
      <c r="J361" s="229"/>
      <c r="K361" s="229"/>
      <c r="L361" s="234"/>
      <c r="M361" s="235"/>
      <c r="N361" s="236"/>
      <c r="O361" s="236"/>
      <c r="P361" s="236"/>
      <c r="Q361" s="236"/>
      <c r="R361" s="236"/>
      <c r="S361" s="236"/>
      <c r="T361" s="237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T361" s="238" t="s">
        <v>136</v>
      </c>
      <c r="AU361" s="238" t="s">
        <v>83</v>
      </c>
      <c r="AV361" s="12" t="s">
        <v>85</v>
      </c>
      <c r="AW361" s="12" t="s">
        <v>32</v>
      </c>
      <c r="AX361" s="12" t="s">
        <v>75</v>
      </c>
      <c r="AY361" s="238" t="s">
        <v>129</v>
      </c>
    </row>
    <row r="362" s="14" customFormat="1">
      <c r="A362" s="14"/>
      <c r="B362" s="250"/>
      <c r="C362" s="251"/>
      <c r="D362" s="223" t="s">
        <v>136</v>
      </c>
      <c r="E362" s="252" t="s">
        <v>1</v>
      </c>
      <c r="F362" s="253" t="s">
        <v>691</v>
      </c>
      <c r="G362" s="251"/>
      <c r="H362" s="252" t="s">
        <v>1</v>
      </c>
      <c r="I362" s="254"/>
      <c r="J362" s="251"/>
      <c r="K362" s="251"/>
      <c r="L362" s="255"/>
      <c r="M362" s="256"/>
      <c r="N362" s="257"/>
      <c r="O362" s="257"/>
      <c r="P362" s="257"/>
      <c r="Q362" s="257"/>
      <c r="R362" s="257"/>
      <c r="S362" s="257"/>
      <c r="T362" s="258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9" t="s">
        <v>136</v>
      </c>
      <c r="AU362" s="259" t="s">
        <v>83</v>
      </c>
      <c r="AV362" s="14" t="s">
        <v>83</v>
      </c>
      <c r="AW362" s="14" t="s">
        <v>32</v>
      </c>
      <c r="AX362" s="14" t="s">
        <v>75</v>
      </c>
      <c r="AY362" s="259" t="s">
        <v>129</v>
      </c>
    </row>
    <row r="363" s="12" customFormat="1">
      <c r="A363" s="12"/>
      <c r="B363" s="228"/>
      <c r="C363" s="229"/>
      <c r="D363" s="223" t="s">
        <v>136</v>
      </c>
      <c r="E363" s="230" t="s">
        <v>1</v>
      </c>
      <c r="F363" s="231" t="s">
        <v>772</v>
      </c>
      <c r="G363" s="229"/>
      <c r="H363" s="232">
        <v>6.8609999999999998</v>
      </c>
      <c r="I363" s="233"/>
      <c r="J363" s="229"/>
      <c r="K363" s="229"/>
      <c r="L363" s="234"/>
      <c r="M363" s="235"/>
      <c r="N363" s="236"/>
      <c r="O363" s="236"/>
      <c r="P363" s="236"/>
      <c r="Q363" s="236"/>
      <c r="R363" s="236"/>
      <c r="S363" s="236"/>
      <c r="T363" s="237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T363" s="238" t="s">
        <v>136</v>
      </c>
      <c r="AU363" s="238" t="s">
        <v>83</v>
      </c>
      <c r="AV363" s="12" t="s">
        <v>85</v>
      </c>
      <c r="AW363" s="12" t="s">
        <v>32</v>
      </c>
      <c r="AX363" s="12" t="s">
        <v>75</v>
      </c>
      <c r="AY363" s="238" t="s">
        <v>129</v>
      </c>
    </row>
    <row r="364" s="13" customFormat="1">
      <c r="A364" s="13"/>
      <c r="B364" s="239"/>
      <c r="C364" s="240"/>
      <c r="D364" s="223" t="s">
        <v>136</v>
      </c>
      <c r="E364" s="241" t="s">
        <v>1</v>
      </c>
      <c r="F364" s="242" t="s">
        <v>138</v>
      </c>
      <c r="G364" s="240"/>
      <c r="H364" s="243">
        <v>15.544000000000001</v>
      </c>
      <c r="I364" s="244"/>
      <c r="J364" s="240"/>
      <c r="K364" s="240"/>
      <c r="L364" s="245"/>
      <c r="M364" s="246"/>
      <c r="N364" s="247"/>
      <c r="O364" s="247"/>
      <c r="P364" s="247"/>
      <c r="Q364" s="247"/>
      <c r="R364" s="247"/>
      <c r="S364" s="247"/>
      <c r="T364" s="24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9" t="s">
        <v>136</v>
      </c>
      <c r="AU364" s="249" t="s">
        <v>83</v>
      </c>
      <c r="AV364" s="13" t="s">
        <v>134</v>
      </c>
      <c r="AW364" s="13" t="s">
        <v>32</v>
      </c>
      <c r="AX364" s="13" t="s">
        <v>83</v>
      </c>
      <c r="AY364" s="249" t="s">
        <v>129</v>
      </c>
    </row>
    <row r="365" s="2" customFormat="1" ht="24.15" customHeight="1">
      <c r="A365" s="38"/>
      <c r="B365" s="39"/>
      <c r="C365" s="210" t="s">
        <v>225</v>
      </c>
      <c r="D365" s="210" t="s">
        <v>130</v>
      </c>
      <c r="E365" s="211" t="s">
        <v>303</v>
      </c>
      <c r="F365" s="212" t="s">
        <v>773</v>
      </c>
      <c r="G365" s="213" t="s">
        <v>300</v>
      </c>
      <c r="H365" s="214">
        <v>1.768</v>
      </c>
      <c r="I365" s="215"/>
      <c r="J365" s="216">
        <f>ROUND(I365*H365,2)</f>
        <v>0</v>
      </c>
      <c r="K365" s="212" t="s">
        <v>1</v>
      </c>
      <c r="L365" s="44"/>
      <c r="M365" s="217" t="s">
        <v>1</v>
      </c>
      <c r="N365" s="218" t="s">
        <v>40</v>
      </c>
      <c r="O365" s="91"/>
      <c r="P365" s="219">
        <f>O365*H365</f>
        <v>0</v>
      </c>
      <c r="Q365" s="219">
        <v>0</v>
      </c>
      <c r="R365" s="219">
        <f>Q365*H365</f>
        <v>0</v>
      </c>
      <c r="S365" s="219">
        <v>0</v>
      </c>
      <c r="T365" s="220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1" t="s">
        <v>134</v>
      </c>
      <c r="AT365" s="221" t="s">
        <v>130</v>
      </c>
      <c r="AU365" s="221" t="s">
        <v>83</v>
      </c>
      <c r="AY365" s="17" t="s">
        <v>129</v>
      </c>
      <c r="BE365" s="222">
        <f>IF(N365="základní",J365,0)</f>
        <v>0</v>
      </c>
      <c r="BF365" s="222">
        <f>IF(N365="snížená",J365,0)</f>
        <v>0</v>
      </c>
      <c r="BG365" s="222">
        <f>IF(N365="zákl. přenesená",J365,0)</f>
        <v>0</v>
      </c>
      <c r="BH365" s="222">
        <f>IF(N365="sníž. přenesená",J365,0)</f>
        <v>0</v>
      </c>
      <c r="BI365" s="222">
        <f>IF(N365="nulová",J365,0)</f>
        <v>0</v>
      </c>
      <c r="BJ365" s="17" t="s">
        <v>83</v>
      </c>
      <c r="BK365" s="222">
        <f>ROUND(I365*H365,2)</f>
        <v>0</v>
      </c>
      <c r="BL365" s="17" t="s">
        <v>134</v>
      </c>
      <c r="BM365" s="221" t="s">
        <v>305</v>
      </c>
    </row>
    <row r="366" s="2" customFormat="1">
      <c r="A366" s="38"/>
      <c r="B366" s="39"/>
      <c r="C366" s="40"/>
      <c r="D366" s="223" t="s">
        <v>135</v>
      </c>
      <c r="E366" s="40"/>
      <c r="F366" s="224" t="s">
        <v>773</v>
      </c>
      <c r="G366" s="40"/>
      <c r="H366" s="40"/>
      <c r="I366" s="225"/>
      <c r="J366" s="40"/>
      <c r="K366" s="40"/>
      <c r="L366" s="44"/>
      <c r="M366" s="226"/>
      <c r="N366" s="227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135</v>
      </c>
      <c r="AU366" s="17" t="s">
        <v>83</v>
      </c>
    </row>
    <row r="367" s="14" customFormat="1">
      <c r="A367" s="14"/>
      <c r="B367" s="250"/>
      <c r="C367" s="251"/>
      <c r="D367" s="223" t="s">
        <v>136</v>
      </c>
      <c r="E367" s="252" t="s">
        <v>1</v>
      </c>
      <c r="F367" s="253" t="s">
        <v>693</v>
      </c>
      <c r="G367" s="251"/>
      <c r="H367" s="252" t="s">
        <v>1</v>
      </c>
      <c r="I367" s="254"/>
      <c r="J367" s="251"/>
      <c r="K367" s="251"/>
      <c r="L367" s="255"/>
      <c r="M367" s="256"/>
      <c r="N367" s="257"/>
      <c r="O367" s="257"/>
      <c r="P367" s="257"/>
      <c r="Q367" s="257"/>
      <c r="R367" s="257"/>
      <c r="S367" s="257"/>
      <c r="T367" s="258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9" t="s">
        <v>136</v>
      </c>
      <c r="AU367" s="259" t="s">
        <v>83</v>
      </c>
      <c r="AV367" s="14" t="s">
        <v>83</v>
      </c>
      <c r="AW367" s="14" t="s">
        <v>32</v>
      </c>
      <c r="AX367" s="14" t="s">
        <v>75</v>
      </c>
      <c r="AY367" s="259" t="s">
        <v>129</v>
      </c>
    </row>
    <row r="368" s="12" customFormat="1">
      <c r="A368" s="12"/>
      <c r="B368" s="228"/>
      <c r="C368" s="229"/>
      <c r="D368" s="223" t="s">
        <v>136</v>
      </c>
      <c r="E368" s="230" t="s">
        <v>1</v>
      </c>
      <c r="F368" s="231" t="s">
        <v>774</v>
      </c>
      <c r="G368" s="229"/>
      <c r="H368" s="232">
        <v>1.768</v>
      </c>
      <c r="I368" s="233"/>
      <c r="J368" s="229"/>
      <c r="K368" s="229"/>
      <c r="L368" s="234"/>
      <c r="M368" s="235"/>
      <c r="N368" s="236"/>
      <c r="O368" s="236"/>
      <c r="P368" s="236"/>
      <c r="Q368" s="236"/>
      <c r="R368" s="236"/>
      <c r="S368" s="236"/>
      <c r="T368" s="237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T368" s="238" t="s">
        <v>136</v>
      </c>
      <c r="AU368" s="238" t="s">
        <v>83</v>
      </c>
      <c r="AV368" s="12" t="s">
        <v>85</v>
      </c>
      <c r="AW368" s="12" t="s">
        <v>32</v>
      </c>
      <c r="AX368" s="12" t="s">
        <v>75</v>
      </c>
      <c r="AY368" s="238" t="s">
        <v>129</v>
      </c>
    </row>
    <row r="369" s="13" customFormat="1">
      <c r="A369" s="13"/>
      <c r="B369" s="239"/>
      <c r="C369" s="240"/>
      <c r="D369" s="223" t="s">
        <v>136</v>
      </c>
      <c r="E369" s="241" t="s">
        <v>1</v>
      </c>
      <c r="F369" s="242" t="s">
        <v>138</v>
      </c>
      <c r="G369" s="240"/>
      <c r="H369" s="243">
        <v>1.768</v>
      </c>
      <c r="I369" s="244"/>
      <c r="J369" s="240"/>
      <c r="K369" s="240"/>
      <c r="L369" s="245"/>
      <c r="M369" s="246"/>
      <c r="N369" s="247"/>
      <c r="O369" s="247"/>
      <c r="P369" s="247"/>
      <c r="Q369" s="247"/>
      <c r="R369" s="247"/>
      <c r="S369" s="247"/>
      <c r="T369" s="24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9" t="s">
        <v>136</v>
      </c>
      <c r="AU369" s="249" t="s">
        <v>83</v>
      </c>
      <c r="AV369" s="13" t="s">
        <v>134</v>
      </c>
      <c r="AW369" s="13" t="s">
        <v>32</v>
      </c>
      <c r="AX369" s="13" t="s">
        <v>83</v>
      </c>
      <c r="AY369" s="249" t="s">
        <v>129</v>
      </c>
    </row>
    <row r="370" s="2" customFormat="1" ht="21.75" customHeight="1">
      <c r="A370" s="38"/>
      <c r="B370" s="39"/>
      <c r="C370" s="210" t="s">
        <v>308</v>
      </c>
      <c r="D370" s="210" t="s">
        <v>130</v>
      </c>
      <c r="E370" s="211" t="s">
        <v>313</v>
      </c>
      <c r="F370" s="212" t="s">
        <v>314</v>
      </c>
      <c r="G370" s="213" t="s">
        <v>300</v>
      </c>
      <c r="H370" s="214">
        <v>4</v>
      </c>
      <c r="I370" s="215"/>
      <c r="J370" s="216">
        <f>ROUND(I370*H370,2)</f>
        <v>0</v>
      </c>
      <c r="K370" s="212" t="s">
        <v>1</v>
      </c>
      <c r="L370" s="44"/>
      <c r="M370" s="217" t="s">
        <v>1</v>
      </c>
      <c r="N370" s="218" t="s">
        <v>40</v>
      </c>
      <c r="O370" s="91"/>
      <c r="P370" s="219">
        <f>O370*H370</f>
        <v>0</v>
      </c>
      <c r="Q370" s="219">
        <v>0</v>
      </c>
      <c r="R370" s="219">
        <f>Q370*H370</f>
        <v>0</v>
      </c>
      <c r="S370" s="219">
        <v>0</v>
      </c>
      <c r="T370" s="220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1" t="s">
        <v>134</v>
      </c>
      <c r="AT370" s="221" t="s">
        <v>130</v>
      </c>
      <c r="AU370" s="221" t="s">
        <v>83</v>
      </c>
      <c r="AY370" s="17" t="s">
        <v>129</v>
      </c>
      <c r="BE370" s="222">
        <f>IF(N370="základní",J370,0)</f>
        <v>0</v>
      </c>
      <c r="BF370" s="222">
        <f>IF(N370="snížená",J370,0)</f>
        <v>0</v>
      </c>
      <c r="BG370" s="222">
        <f>IF(N370="zákl. přenesená",J370,0)</f>
        <v>0</v>
      </c>
      <c r="BH370" s="222">
        <f>IF(N370="sníž. přenesená",J370,0)</f>
        <v>0</v>
      </c>
      <c r="BI370" s="222">
        <f>IF(N370="nulová",J370,0)</f>
        <v>0</v>
      </c>
      <c r="BJ370" s="17" t="s">
        <v>83</v>
      </c>
      <c r="BK370" s="222">
        <f>ROUND(I370*H370,2)</f>
        <v>0</v>
      </c>
      <c r="BL370" s="17" t="s">
        <v>134</v>
      </c>
      <c r="BM370" s="221" t="s">
        <v>311</v>
      </c>
    </row>
    <row r="371" s="2" customFormat="1">
      <c r="A371" s="38"/>
      <c r="B371" s="39"/>
      <c r="C371" s="40"/>
      <c r="D371" s="223" t="s">
        <v>135</v>
      </c>
      <c r="E371" s="40"/>
      <c r="F371" s="224" t="s">
        <v>314</v>
      </c>
      <c r="G371" s="40"/>
      <c r="H371" s="40"/>
      <c r="I371" s="225"/>
      <c r="J371" s="40"/>
      <c r="K371" s="40"/>
      <c r="L371" s="44"/>
      <c r="M371" s="226"/>
      <c r="N371" s="227"/>
      <c r="O371" s="91"/>
      <c r="P371" s="91"/>
      <c r="Q371" s="91"/>
      <c r="R371" s="91"/>
      <c r="S371" s="91"/>
      <c r="T371" s="92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135</v>
      </c>
      <c r="AU371" s="17" t="s">
        <v>83</v>
      </c>
    </row>
    <row r="372" s="14" customFormat="1">
      <c r="A372" s="14"/>
      <c r="B372" s="250"/>
      <c r="C372" s="251"/>
      <c r="D372" s="223" t="s">
        <v>136</v>
      </c>
      <c r="E372" s="252" t="s">
        <v>1</v>
      </c>
      <c r="F372" s="253" t="s">
        <v>689</v>
      </c>
      <c r="G372" s="251"/>
      <c r="H372" s="252" t="s">
        <v>1</v>
      </c>
      <c r="I372" s="254"/>
      <c r="J372" s="251"/>
      <c r="K372" s="251"/>
      <c r="L372" s="255"/>
      <c r="M372" s="256"/>
      <c r="N372" s="257"/>
      <c r="O372" s="257"/>
      <c r="P372" s="257"/>
      <c r="Q372" s="257"/>
      <c r="R372" s="257"/>
      <c r="S372" s="257"/>
      <c r="T372" s="258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9" t="s">
        <v>136</v>
      </c>
      <c r="AU372" s="259" t="s">
        <v>83</v>
      </c>
      <c r="AV372" s="14" t="s">
        <v>83</v>
      </c>
      <c r="AW372" s="14" t="s">
        <v>32</v>
      </c>
      <c r="AX372" s="14" t="s">
        <v>75</v>
      </c>
      <c r="AY372" s="259" t="s">
        <v>129</v>
      </c>
    </row>
    <row r="373" s="12" customFormat="1">
      <c r="A373" s="12"/>
      <c r="B373" s="228"/>
      <c r="C373" s="229"/>
      <c r="D373" s="223" t="s">
        <v>136</v>
      </c>
      <c r="E373" s="230" t="s">
        <v>1</v>
      </c>
      <c r="F373" s="231" t="s">
        <v>143</v>
      </c>
      <c r="G373" s="229"/>
      <c r="H373" s="232">
        <v>3</v>
      </c>
      <c r="I373" s="233"/>
      <c r="J373" s="229"/>
      <c r="K373" s="229"/>
      <c r="L373" s="234"/>
      <c r="M373" s="235"/>
      <c r="N373" s="236"/>
      <c r="O373" s="236"/>
      <c r="P373" s="236"/>
      <c r="Q373" s="236"/>
      <c r="R373" s="236"/>
      <c r="S373" s="236"/>
      <c r="T373" s="237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T373" s="238" t="s">
        <v>136</v>
      </c>
      <c r="AU373" s="238" t="s">
        <v>83</v>
      </c>
      <c r="AV373" s="12" t="s">
        <v>85</v>
      </c>
      <c r="AW373" s="12" t="s">
        <v>32</v>
      </c>
      <c r="AX373" s="12" t="s">
        <v>75</v>
      </c>
      <c r="AY373" s="238" t="s">
        <v>129</v>
      </c>
    </row>
    <row r="374" s="14" customFormat="1">
      <c r="A374" s="14"/>
      <c r="B374" s="250"/>
      <c r="C374" s="251"/>
      <c r="D374" s="223" t="s">
        <v>136</v>
      </c>
      <c r="E374" s="252" t="s">
        <v>1</v>
      </c>
      <c r="F374" s="253" t="s">
        <v>691</v>
      </c>
      <c r="G374" s="251"/>
      <c r="H374" s="252" t="s">
        <v>1</v>
      </c>
      <c r="I374" s="254"/>
      <c r="J374" s="251"/>
      <c r="K374" s="251"/>
      <c r="L374" s="255"/>
      <c r="M374" s="256"/>
      <c r="N374" s="257"/>
      <c r="O374" s="257"/>
      <c r="P374" s="257"/>
      <c r="Q374" s="257"/>
      <c r="R374" s="257"/>
      <c r="S374" s="257"/>
      <c r="T374" s="258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9" t="s">
        <v>136</v>
      </c>
      <c r="AU374" s="259" t="s">
        <v>83</v>
      </c>
      <c r="AV374" s="14" t="s">
        <v>83</v>
      </c>
      <c r="AW374" s="14" t="s">
        <v>32</v>
      </c>
      <c r="AX374" s="14" t="s">
        <v>75</v>
      </c>
      <c r="AY374" s="259" t="s">
        <v>129</v>
      </c>
    </row>
    <row r="375" s="12" customFormat="1">
      <c r="A375" s="12"/>
      <c r="B375" s="228"/>
      <c r="C375" s="229"/>
      <c r="D375" s="223" t="s">
        <v>136</v>
      </c>
      <c r="E375" s="230" t="s">
        <v>1</v>
      </c>
      <c r="F375" s="231" t="s">
        <v>83</v>
      </c>
      <c r="G375" s="229"/>
      <c r="H375" s="232">
        <v>1</v>
      </c>
      <c r="I375" s="233"/>
      <c r="J375" s="229"/>
      <c r="K375" s="229"/>
      <c r="L375" s="234"/>
      <c r="M375" s="235"/>
      <c r="N375" s="236"/>
      <c r="O375" s="236"/>
      <c r="P375" s="236"/>
      <c r="Q375" s="236"/>
      <c r="R375" s="236"/>
      <c r="S375" s="236"/>
      <c r="T375" s="237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T375" s="238" t="s">
        <v>136</v>
      </c>
      <c r="AU375" s="238" t="s">
        <v>83</v>
      </c>
      <c r="AV375" s="12" t="s">
        <v>85</v>
      </c>
      <c r="AW375" s="12" t="s">
        <v>32</v>
      </c>
      <c r="AX375" s="12" t="s">
        <v>75</v>
      </c>
      <c r="AY375" s="238" t="s">
        <v>129</v>
      </c>
    </row>
    <row r="376" s="13" customFormat="1">
      <c r="A376" s="13"/>
      <c r="B376" s="239"/>
      <c r="C376" s="240"/>
      <c r="D376" s="223" t="s">
        <v>136</v>
      </c>
      <c r="E376" s="241" t="s">
        <v>1</v>
      </c>
      <c r="F376" s="242" t="s">
        <v>138</v>
      </c>
      <c r="G376" s="240"/>
      <c r="H376" s="243">
        <v>4</v>
      </c>
      <c r="I376" s="244"/>
      <c r="J376" s="240"/>
      <c r="K376" s="240"/>
      <c r="L376" s="245"/>
      <c r="M376" s="246"/>
      <c r="N376" s="247"/>
      <c r="O376" s="247"/>
      <c r="P376" s="247"/>
      <c r="Q376" s="247"/>
      <c r="R376" s="247"/>
      <c r="S376" s="247"/>
      <c r="T376" s="24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9" t="s">
        <v>136</v>
      </c>
      <c r="AU376" s="249" t="s">
        <v>83</v>
      </c>
      <c r="AV376" s="13" t="s">
        <v>134</v>
      </c>
      <c r="AW376" s="13" t="s">
        <v>32</v>
      </c>
      <c r="AX376" s="13" t="s">
        <v>83</v>
      </c>
      <c r="AY376" s="249" t="s">
        <v>129</v>
      </c>
    </row>
    <row r="377" s="2" customFormat="1" ht="21.75" customHeight="1">
      <c r="A377" s="38"/>
      <c r="B377" s="39"/>
      <c r="C377" s="210" t="s">
        <v>229</v>
      </c>
      <c r="D377" s="210" t="s">
        <v>130</v>
      </c>
      <c r="E377" s="211" t="s">
        <v>317</v>
      </c>
      <c r="F377" s="212" t="s">
        <v>318</v>
      </c>
      <c r="G377" s="213" t="s">
        <v>300</v>
      </c>
      <c r="H377" s="214">
        <v>1</v>
      </c>
      <c r="I377" s="215"/>
      <c r="J377" s="216">
        <f>ROUND(I377*H377,2)</f>
        <v>0</v>
      </c>
      <c r="K377" s="212" t="s">
        <v>1</v>
      </c>
      <c r="L377" s="44"/>
      <c r="M377" s="217" t="s">
        <v>1</v>
      </c>
      <c r="N377" s="218" t="s">
        <v>40</v>
      </c>
      <c r="O377" s="91"/>
      <c r="P377" s="219">
        <f>O377*H377</f>
        <v>0</v>
      </c>
      <c r="Q377" s="219">
        <v>0</v>
      </c>
      <c r="R377" s="219">
        <f>Q377*H377</f>
        <v>0</v>
      </c>
      <c r="S377" s="219">
        <v>0</v>
      </c>
      <c r="T377" s="220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1" t="s">
        <v>134</v>
      </c>
      <c r="AT377" s="221" t="s">
        <v>130</v>
      </c>
      <c r="AU377" s="221" t="s">
        <v>83</v>
      </c>
      <c r="AY377" s="17" t="s">
        <v>129</v>
      </c>
      <c r="BE377" s="222">
        <f>IF(N377="základní",J377,0)</f>
        <v>0</v>
      </c>
      <c r="BF377" s="222">
        <f>IF(N377="snížená",J377,0)</f>
        <v>0</v>
      </c>
      <c r="BG377" s="222">
        <f>IF(N377="zákl. přenesená",J377,0)</f>
        <v>0</v>
      </c>
      <c r="BH377" s="222">
        <f>IF(N377="sníž. přenesená",J377,0)</f>
        <v>0</v>
      </c>
      <c r="BI377" s="222">
        <f>IF(N377="nulová",J377,0)</f>
        <v>0</v>
      </c>
      <c r="BJ377" s="17" t="s">
        <v>83</v>
      </c>
      <c r="BK377" s="222">
        <f>ROUND(I377*H377,2)</f>
        <v>0</v>
      </c>
      <c r="BL377" s="17" t="s">
        <v>134</v>
      </c>
      <c r="BM377" s="221" t="s">
        <v>315</v>
      </c>
    </row>
    <row r="378" s="2" customFormat="1">
      <c r="A378" s="38"/>
      <c r="B378" s="39"/>
      <c r="C378" s="40"/>
      <c r="D378" s="223" t="s">
        <v>135</v>
      </c>
      <c r="E378" s="40"/>
      <c r="F378" s="224" t="s">
        <v>318</v>
      </c>
      <c r="G378" s="40"/>
      <c r="H378" s="40"/>
      <c r="I378" s="225"/>
      <c r="J378" s="40"/>
      <c r="K378" s="40"/>
      <c r="L378" s="44"/>
      <c r="M378" s="226"/>
      <c r="N378" s="227"/>
      <c r="O378" s="91"/>
      <c r="P378" s="91"/>
      <c r="Q378" s="91"/>
      <c r="R378" s="91"/>
      <c r="S378" s="91"/>
      <c r="T378" s="92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135</v>
      </c>
      <c r="AU378" s="17" t="s">
        <v>83</v>
      </c>
    </row>
    <row r="379" s="14" customFormat="1">
      <c r="A379" s="14"/>
      <c r="B379" s="250"/>
      <c r="C379" s="251"/>
      <c r="D379" s="223" t="s">
        <v>136</v>
      </c>
      <c r="E379" s="252" t="s">
        <v>1</v>
      </c>
      <c r="F379" s="253" t="s">
        <v>693</v>
      </c>
      <c r="G379" s="251"/>
      <c r="H379" s="252" t="s">
        <v>1</v>
      </c>
      <c r="I379" s="254"/>
      <c r="J379" s="251"/>
      <c r="K379" s="251"/>
      <c r="L379" s="255"/>
      <c r="M379" s="256"/>
      <c r="N379" s="257"/>
      <c r="O379" s="257"/>
      <c r="P379" s="257"/>
      <c r="Q379" s="257"/>
      <c r="R379" s="257"/>
      <c r="S379" s="257"/>
      <c r="T379" s="258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9" t="s">
        <v>136</v>
      </c>
      <c r="AU379" s="259" t="s">
        <v>83</v>
      </c>
      <c r="AV379" s="14" t="s">
        <v>83</v>
      </c>
      <c r="AW379" s="14" t="s">
        <v>32</v>
      </c>
      <c r="AX379" s="14" t="s">
        <v>75</v>
      </c>
      <c r="AY379" s="259" t="s">
        <v>129</v>
      </c>
    </row>
    <row r="380" s="12" customFormat="1">
      <c r="A380" s="12"/>
      <c r="B380" s="228"/>
      <c r="C380" s="229"/>
      <c r="D380" s="223" t="s">
        <v>136</v>
      </c>
      <c r="E380" s="230" t="s">
        <v>1</v>
      </c>
      <c r="F380" s="231" t="s">
        <v>83</v>
      </c>
      <c r="G380" s="229"/>
      <c r="H380" s="232">
        <v>1</v>
      </c>
      <c r="I380" s="233"/>
      <c r="J380" s="229"/>
      <c r="K380" s="229"/>
      <c r="L380" s="234"/>
      <c r="M380" s="235"/>
      <c r="N380" s="236"/>
      <c r="O380" s="236"/>
      <c r="P380" s="236"/>
      <c r="Q380" s="236"/>
      <c r="R380" s="236"/>
      <c r="S380" s="236"/>
      <c r="T380" s="237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T380" s="238" t="s">
        <v>136</v>
      </c>
      <c r="AU380" s="238" t="s">
        <v>83</v>
      </c>
      <c r="AV380" s="12" t="s">
        <v>85</v>
      </c>
      <c r="AW380" s="12" t="s">
        <v>32</v>
      </c>
      <c r="AX380" s="12" t="s">
        <v>75</v>
      </c>
      <c r="AY380" s="238" t="s">
        <v>129</v>
      </c>
    </row>
    <row r="381" s="13" customFormat="1">
      <c r="A381" s="13"/>
      <c r="B381" s="239"/>
      <c r="C381" s="240"/>
      <c r="D381" s="223" t="s">
        <v>136</v>
      </c>
      <c r="E381" s="241" t="s">
        <v>1</v>
      </c>
      <c r="F381" s="242" t="s">
        <v>138</v>
      </c>
      <c r="G381" s="240"/>
      <c r="H381" s="243">
        <v>1</v>
      </c>
      <c r="I381" s="244"/>
      <c r="J381" s="240"/>
      <c r="K381" s="240"/>
      <c r="L381" s="245"/>
      <c r="M381" s="246"/>
      <c r="N381" s="247"/>
      <c r="O381" s="247"/>
      <c r="P381" s="247"/>
      <c r="Q381" s="247"/>
      <c r="R381" s="247"/>
      <c r="S381" s="247"/>
      <c r="T381" s="24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9" t="s">
        <v>136</v>
      </c>
      <c r="AU381" s="249" t="s">
        <v>83</v>
      </c>
      <c r="AV381" s="13" t="s">
        <v>134</v>
      </c>
      <c r="AW381" s="13" t="s">
        <v>32</v>
      </c>
      <c r="AX381" s="13" t="s">
        <v>83</v>
      </c>
      <c r="AY381" s="249" t="s">
        <v>129</v>
      </c>
    </row>
    <row r="382" s="2" customFormat="1" ht="24.15" customHeight="1">
      <c r="A382" s="38"/>
      <c r="B382" s="39"/>
      <c r="C382" s="210" t="s">
        <v>316</v>
      </c>
      <c r="D382" s="210" t="s">
        <v>130</v>
      </c>
      <c r="E382" s="211" t="s">
        <v>324</v>
      </c>
      <c r="F382" s="212" t="s">
        <v>325</v>
      </c>
      <c r="G382" s="213" t="s">
        <v>300</v>
      </c>
      <c r="H382" s="214">
        <v>4</v>
      </c>
      <c r="I382" s="215"/>
      <c r="J382" s="216">
        <f>ROUND(I382*H382,2)</f>
        <v>0</v>
      </c>
      <c r="K382" s="212" t="s">
        <v>1</v>
      </c>
      <c r="L382" s="44"/>
      <c r="M382" s="217" t="s">
        <v>1</v>
      </c>
      <c r="N382" s="218" t="s">
        <v>40</v>
      </c>
      <c r="O382" s="91"/>
      <c r="P382" s="219">
        <f>O382*H382</f>
        <v>0</v>
      </c>
      <c r="Q382" s="219">
        <v>0</v>
      </c>
      <c r="R382" s="219">
        <f>Q382*H382</f>
        <v>0</v>
      </c>
      <c r="S382" s="219">
        <v>0</v>
      </c>
      <c r="T382" s="220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1" t="s">
        <v>134</v>
      </c>
      <c r="AT382" s="221" t="s">
        <v>130</v>
      </c>
      <c r="AU382" s="221" t="s">
        <v>83</v>
      </c>
      <c r="AY382" s="17" t="s">
        <v>129</v>
      </c>
      <c r="BE382" s="222">
        <f>IF(N382="základní",J382,0)</f>
        <v>0</v>
      </c>
      <c r="BF382" s="222">
        <f>IF(N382="snížená",J382,0)</f>
        <v>0</v>
      </c>
      <c r="BG382" s="222">
        <f>IF(N382="zákl. přenesená",J382,0)</f>
        <v>0</v>
      </c>
      <c r="BH382" s="222">
        <f>IF(N382="sníž. přenesená",J382,0)</f>
        <v>0</v>
      </c>
      <c r="BI382" s="222">
        <f>IF(N382="nulová",J382,0)</f>
        <v>0</v>
      </c>
      <c r="BJ382" s="17" t="s">
        <v>83</v>
      </c>
      <c r="BK382" s="222">
        <f>ROUND(I382*H382,2)</f>
        <v>0</v>
      </c>
      <c r="BL382" s="17" t="s">
        <v>134</v>
      </c>
      <c r="BM382" s="221" t="s">
        <v>319</v>
      </c>
    </row>
    <row r="383" s="2" customFormat="1">
      <c r="A383" s="38"/>
      <c r="B383" s="39"/>
      <c r="C383" s="40"/>
      <c r="D383" s="223" t="s">
        <v>135</v>
      </c>
      <c r="E383" s="40"/>
      <c r="F383" s="224" t="s">
        <v>325</v>
      </c>
      <c r="G383" s="40"/>
      <c r="H383" s="40"/>
      <c r="I383" s="225"/>
      <c r="J383" s="40"/>
      <c r="K383" s="40"/>
      <c r="L383" s="44"/>
      <c r="M383" s="226"/>
      <c r="N383" s="227"/>
      <c r="O383" s="91"/>
      <c r="P383" s="91"/>
      <c r="Q383" s="91"/>
      <c r="R383" s="91"/>
      <c r="S383" s="91"/>
      <c r="T383" s="92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135</v>
      </c>
      <c r="AU383" s="17" t="s">
        <v>83</v>
      </c>
    </row>
    <row r="384" s="12" customFormat="1">
      <c r="A384" s="12"/>
      <c r="B384" s="228"/>
      <c r="C384" s="229"/>
      <c r="D384" s="223" t="s">
        <v>136</v>
      </c>
      <c r="E384" s="230" t="s">
        <v>1</v>
      </c>
      <c r="F384" s="231" t="s">
        <v>143</v>
      </c>
      <c r="G384" s="229"/>
      <c r="H384" s="232">
        <v>3</v>
      </c>
      <c r="I384" s="233"/>
      <c r="J384" s="229"/>
      <c r="K384" s="229"/>
      <c r="L384" s="234"/>
      <c r="M384" s="235"/>
      <c r="N384" s="236"/>
      <c r="O384" s="236"/>
      <c r="P384" s="236"/>
      <c r="Q384" s="236"/>
      <c r="R384" s="236"/>
      <c r="S384" s="236"/>
      <c r="T384" s="237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T384" s="238" t="s">
        <v>136</v>
      </c>
      <c r="AU384" s="238" t="s">
        <v>83</v>
      </c>
      <c r="AV384" s="12" t="s">
        <v>85</v>
      </c>
      <c r="AW384" s="12" t="s">
        <v>32</v>
      </c>
      <c r="AX384" s="12" t="s">
        <v>75</v>
      </c>
      <c r="AY384" s="238" t="s">
        <v>129</v>
      </c>
    </row>
    <row r="385" s="12" customFormat="1">
      <c r="A385" s="12"/>
      <c r="B385" s="228"/>
      <c r="C385" s="229"/>
      <c r="D385" s="223" t="s">
        <v>136</v>
      </c>
      <c r="E385" s="230" t="s">
        <v>1</v>
      </c>
      <c r="F385" s="231" t="s">
        <v>83</v>
      </c>
      <c r="G385" s="229"/>
      <c r="H385" s="232">
        <v>1</v>
      </c>
      <c r="I385" s="233"/>
      <c r="J385" s="229"/>
      <c r="K385" s="229"/>
      <c r="L385" s="234"/>
      <c r="M385" s="235"/>
      <c r="N385" s="236"/>
      <c r="O385" s="236"/>
      <c r="P385" s="236"/>
      <c r="Q385" s="236"/>
      <c r="R385" s="236"/>
      <c r="S385" s="236"/>
      <c r="T385" s="237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T385" s="238" t="s">
        <v>136</v>
      </c>
      <c r="AU385" s="238" t="s">
        <v>83</v>
      </c>
      <c r="AV385" s="12" t="s">
        <v>85</v>
      </c>
      <c r="AW385" s="12" t="s">
        <v>32</v>
      </c>
      <c r="AX385" s="12" t="s">
        <v>75</v>
      </c>
      <c r="AY385" s="238" t="s">
        <v>129</v>
      </c>
    </row>
    <row r="386" s="13" customFormat="1">
      <c r="A386" s="13"/>
      <c r="B386" s="239"/>
      <c r="C386" s="240"/>
      <c r="D386" s="223" t="s">
        <v>136</v>
      </c>
      <c r="E386" s="241" t="s">
        <v>1</v>
      </c>
      <c r="F386" s="242" t="s">
        <v>138</v>
      </c>
      <c r="G386" s="240"/>
      <c r="H386" s="243">
        <v>4</v>
      </c>
      <c r="I386" s="244"/>
      <c r="J386" s="240"/>
      <c r="K386" s="240"/>
      <c r="L386" s="245"/>
      <c r="M386" s="246"/>
      <c r="N386" s="247"/>
      <c r="O386" s="247"/>
      <c r="P386" s="247"/>
      <c r="Q386" s="247"/>
      <c r="R386" s="247"/>
      <c r="S386" s="247"/>
      <c r="T386" s="24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9" t="s">
        <v>136</v>
      </c>
      <c r="AU386" s="249" t="s">
        <v>83</v>
      </c>
      <c r="AV386" s="13" t="s">
        <v>134</v>
      </c>
      <c r="AW386" s="13" t="s">
        <v>32</v>
      </c>
      <c r="AX386" s="13" t="s">
        <v>83</v>
      </c>
      <c r="AY386" s="249" t="s">
        <v>129</v>
      </c>
    </row>
    <row r="387" s="2" customFormat="1" ht="24.15" customHeight="1">
      <c r="A387" s="38"/>
      <c r="B387" s="39"/>
      <c r="C387" s="210" t="s">
        <v>235</v>
      </c>
      <c r="D387" s="210" t="s">
        <v>130</v>
      </c>
      <c r="E387" s="211" t="s">
        <v>327</v>
      </c>
      <c r="F387" s="212" t="s">
        <v>328</v>
      </c>
      <c r="G387" s="213" t="s">
        <v>300</v>
      </c>
      <c r="H387" s="214">
        <v>1</v>
      </c>
      <c r="I387" s="215"/>
      <c r="J387" s="216">
        <f>ROUND(I387*H387,2)</f>
        <v>0</v>
      </c>
      <c r="K387" s="212" t="s">
        <v>1</v>
      </c>
      <c r="L387" s="44"/>
      <c r="M387" s="217" t="s">
        <v>1</v>
      </c>
      <c r="N387" s="218" t="s">
        <v>40</v>
      </c>
      <c r="O387" s="91"/>
      <c r="P387" s="219">
        <f>O387*H387</f>
        <v>0</v>
      </c>
      <c r="Q387" s="219">
        <v>0</v>
      </c>
      <c r="R387" s="219">
        <f>Q387*H387</f>
        <v>0</v>
      </c>
      <c r="S387" s="219">
        <v>0</v>
      </c>
      <c r="T387" s="220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1" t="s">
        <v>134</v>
      </c>
      <c r="AT387" s="221" t="s">
        <v>130</v>
      </c>
      <c r="AU387" s="221" t="s">
        <v>83</v>
      </c>
      <c r="AY387" s="17" t="s">
        <v>129</v>
      </c>
      <c r="BE387" s="222">
        <f>IF(N387="základní",J387,0)</f>
        <v>0</v>
      </c>
      <c r="BF387" s="222">
        <f>IF(N387="snížená",J387,0)</f>
        <v>0</v>
      </c>
      <c r="BG387" s="222">
        <f>IF(N387="zákl. přenesená",J387,0)</f>
        <v>0</v>
      </c>
      <c r="BH387" s="222">
        <f>IF(N387="sníž. přenesená",J387,0)</f>
        <v>0</v>
      </c>
      <c r="BI387" s="222">
        <f>IF(N387="nulová",J387,0)</f>
        <v>0</v>
      </c>
      <c r="BJ387" s="17" t="s">
        <v>83</v>
      </c>
      <c r="BK387" s="222">
        <f>ROUND(I387*H387,2)</f>
        <v>0</v>
      </c>
      <c r="BL387" s="17" t="s">
        <v>134</v>
      </c>
      <c r="BM387" s="221" t="s">
        <v>322</v>
      </c>
    </row>
    <row r="388" s="2" customFormat="1">
      <c r="A388" s="38"/>
      <c r="B388" s="39"/>
      <c r="C388" s="40"/>
      <c r="D388" s="223" t="s">
        <v>135</v>
      </c>
      <c r="E388" s="40"/>
      <c r="F388" s="224" t="s">
        <v>328</v>
      </c>
      <c r="G388" s="40"/>
      <c r="H388" s="40"/>
      <c r="I388" s="225"/>
      <c r="J388" s="40"/>
      <c r="K388" s="40"/>
      <c r="L388" s="44"/>
      <c r="M388" s="226"/>
      <c r="N388" s="227"/>
      <c r="O388" s="91"/>
      <c r="P388" s="91"/>
      <c r="Q388" s="91"/>
      <c r="R388" s="91"/>
      <c r="S388" s="91"/>
      <c r="T388" s="92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135</v>
      </c>
      <c r="AU388" s="17" t="s">
        <v>83</v>
      </c>
    </row>
    <row r="389" s="14" customFormat="1">
      <c r="A389" s="14"/>
      <c r="B389" s="250"/>
      <c r="C389" s="251"/>
      <c r="D389" s="223" t="s">
        <v>136</v>
      </c>
      <c r="E389" s="252" t="s">
        <v>1</v>
      </c>
      <c r="F389" s="253" t="s">
        <v>693</v>
      </c>
      <c r="G389" s="251"/>
      <c r="H389" s="252" t="s">
        <v>1</v>
      </c>
      <c r="I389" s="254"/>
      <c r="J389" s="251"/>
      <c r="K389" s="251"/>
      <c r="L389" s="255"/>
      <c r="M389" s="256"/>
      <c r="N389" s="257"/>
      <c r="O389" s="257"/>
      <c r="P389" s="257"/>
      <c r="Q389" s="257"/>
      <c r="R389" s="257"/>
      <c r="S389" s="257"/>
      <c r="T389" s="258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9" t="s">
        <v>136</v>
      </c>
      <c r="AU389" s="259" t="s">
        <v>83</v>
      </c>
      <c r="AV389" s="14" t="s">
        <v>83</v>
      </c>
      <c r="AW389" s="14" t="s">
        <v>32</v>
      </c>
      <c r="AX389" s="14" t="s">
        <v>75</v>
      </c>
      <c r="AY389" s="259" t="s">
        <v>129</v>
      </c>
    </row>
    <row r="390" s="12" customFormat="1">
      <c r="A390" s="12"/>
      <c r="B390" s="228"/>
      <c r="C390" s="229"/>
      <c r="D390" s="223" t="s">
        <v>136</v>
      </c>
      <c r="E390" s="230" t="s">
        <v>1</v>
      </c>
      <c r="F390" s="231" t="s">
        <v>83</v>
      </c>
      <c r="G390" s="229"/>
      <c r="H390" s="232">
        <v>1</v>
      </c>
      <c r="I390" s="233"/>
      <c r="J390" s="229"/>
      <c r="K390" s="229"/>
      <c r="L390" s="234"/>
      <c r="M390" s="235"/>
      <c r="N390" s="236"/>
      <c r="O390" s="236"/>
      <c r="P390" s="236"/>
      <c r="Q390" s="236"/>
      <c r="R390" s="236"/>
      <c r="S390" s="236"/>
      <c r="T390" s="237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T390" s="238" t="s">
        <v>136</v>
      </c>
      <c r="AU390" s="238" t="s">
        <v>83</v>
      </c>
      <c r="AV390" s="12" t="s">
        <v>85</v>
      </c>
      <c r="AW390" s="12" t="s">
        <v>32</v>
      </c>
      <c r="AX390" s="12" t="s">
        <v>75</v>
      </c>
      <c r="AY390" s="238" t="s">
        <v>129</v>
      </c>
    </row>
    <row r="391" s="13" customFormat="1">
      <c r="A391" s="13"/>
      <c r="B391" s="239"/>
      <c r="C391" s="240"/>
      <c r="D391" s="223" t="s">
        <v>136</v>
      </c>
      <c r="E391" s="241" t="s">
        <v>1</v>
      </c>
      <c r="F391" s="242" t="s">
        <v>138</v>
      </c>
      <c r="G391" s="240"/>
      <c r="H391" s="243">
        <v>1</v>
      </c>
      <c r="I391" s="244"/>
      <c r="J391" s="240"/>
      <c r="K391" s="240"/>
      <c r="L391" s="245"/>
      <c r="M391" s="246"/>
      <c r="N391" s="247"/>
      <c r="O391" s="247"/>
      <c r="P391" s="247"/>
      <c r="Q391" s="247"/>
      <c r="R391" s="247"/>
      <c r="S391" s="247"/>
      <c r="T391" s="24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9" t="s">
        <v>136</v>
      </c>
      <c r="AU391" s="249" t="s">
        <v>83</v>
      </c>
      <c r="AV391" s="13" t="s">
        <v>134</v>
      </c>
      <c r="AW391" s="13" t="s">
        <v>32</v>
      </c>
      <c r="AX391" s="13" t="s">
        <v>83</v>
      </c>
      <c r="AY391" s="249" t="s">
        <v>129</v>
      </c>
    </row>
    <row r="392" s="2" customFormat="1" ht="16.5" customHeight="1">
      <c r="A392" s="38"/>
      <c r="B392" s="39"/>
      <c r="C392" s="210" t="s">
        <v>323</v>
      </c>
      <c r="D392" s="210" t="s">
        <v>130</v>
      </c>
      <c r="E392" s="211" t="s">
        <v>333</v>
      </c>
      <c r="F392" s="212" t="s">
        <v>334</v>
      </c>
      <c r="G392" s="213" t="s">
        <v>300</v>
      </c>
      <c r="H392" s="214">
        <v>6</v>
      </c>
      <c r="I392" s="215"/>
      <c r="J392" s="216">
        <f>ROUND(I392*H392,2)</f>
        <v>0</v>
      </c>
      <c r="K392" s="212" t="s">
        <v>1</v>
      </c>
      <c r="L392" s="44"/>
      <c r="M392" s="217" t="s">
        <v>1</v>
      </c>
      <c r="N392" s="218" t="s">
        <v>40</v>
      </c>
      <c r="O392" s="91"/>
      <c r="P392" s="219">
        <f>O392*H392</f>
        <v>0</v>
      </c>
      <c r="Q392" s="219">
        <v>0</v>
      </c>
      <c r="R392" s="219">
        <f>Q392*H392</f>
        <v>0</v>
      </c>
      <c r="S392" s="219">
        <v>0</v>
      </c>
      <c r="T392" s="220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1" t="s">
        <v>134</v>
      </c>
      <c r="AT392" s="221" t="s">
        <v>130</v>
      </c>
      <c r="AU392" s="221" t="s">
        <v>83</v>
      </c>
      <c r="AY392" s="17" t="s">
        <v>129</v>
      </c>
      <c r="BE392" s="222">
        <f>IF(N392="základní",J392,0)</f>
        <v>0</v>
      </c>
      <c r="BF392" s="222">
        <f>IF(N392="snížená",J392,0)</f>
        <v>0</v>
      </c>
      <c r="BG392" s="222">
        <f>IF(N392="zákl. přenesená",J392,0)</f>
        <v>0</v>
      </c>
      <c r="BH392" s="222">
        <f>IF(N392="sníž. přenesená",J392,0)</f>
        <v>0</v>
      </c>
      <c r="BI392" s="222">
        <f>IF(N392="nulová",J392,0)</f>
        <v>0</v>
      </c>
      <c r="BJ392" s="17" t="s">
        <v>83</v>
      </c>
      <c r="BK392" s="222">
        <f>ROUND(I392*H392,2)</f>
        <v>0</v>
      </c>
      <c r="BL392" s="17" t="s">
        <v>134</v>
      </c>
      <c r="BM392" s="221" t="s">
        <v>326</v>
      </c>
    </row>
    <row r="393" s="2" customFormat="1">
      <c r="A393" s="38"/>
      <c r="B393" s="39"/>
      <c r="C393" s="40"/>
      <c r="D393" s="223" t="s">
        <v>135</v>
      </c>
      <c r="E393" s="40"/>
      <c r="F393" s="224" t="s">
        <v>334</v>
      </c>
      <c r="G393" s="40"/>
      <c r="H393" s="40"/>
      <c r="I393" s="225"/>
      <c r="J393" s="40"/>
      <c r="K393" s="40"/>
      <c r="L393" s="44"/>
      <c r="M393" s="226"/>
      <c r="N393" s="227"/>
      <c r="O393" s="91"/>
      <c r="P393" s="91"/>
      <c r="Q393" s="91"/>
      <c r="R393" s="91"/>
      <c r="S393" s="91"/>
      <c r="T393" s="92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135</v>
      </c>
      <c r="AU393" s="17" t="s">
        <v>83</v>
      </c>
    </row>
    <row r="394" s="14" customFormat="1">
      <c r="A394" s="14"/>
      <c r="B394" s="250"/>
      <c r="C394" s="251"/>
      <c r="D394" s="223" t="s">
        <v>136</v>
      </c>
      <c r="E394" s="252" t="s">
        <v>1</v>
      </c>
      <c r="F394" s="253" t="s">
        <v>689</v>
      </c>
      <c r="G394" s="251"/>
      <c r="H394" s="252" t="s">
        <v>1</v>
      </c>
      <c r="I394" s="254"/>
      <c r="J394" s="251"/>
      <c r="K394" s="251"/>
      <c r="L394" s="255"/>
      <c r="M394" s="256"/>
      <c r="N394" s="257"/>
      <c r="O394" s="257"/>
      <c r="P394" s="257"/>
      <c r="Q394" s="257"/>
      <c r="R394" s="257"/>
      <c r="S394" s="257"/>
      <c r="T394" s="258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9" t="s">
        <v>136</v>
      </c>
      <c r="AU394" s="259" t="s">
        <v>83</v>
      </c>
      <c r="AV394" s="14" t="s">
        <v>83</v>
      </c>
      <c r="AW394" s="14" t="s">
        <v>32</v>
      </c>
      <c r="AX394" s="14" t="s">
        <v>75</v>
      </c>
      <c r="AY394" s="259" t="s">
        <v>129</v>
      </c>
    </row>
    <row r="395" s="12" customFormat="1">
      <c r="A395" s="12"/>
      <c r="B395" s="228"/>
      <c r="C395" s="229"/>
      <c r="D395" s="223" t="s">
        <v>136</v>
      </c>
      <c r="E395" s="230" t="s">
        <v>1</v>
      </c>
      <c r="F395" s="231" t="s">
        <v>85</v>
      </c>
      <c r="G395" s="229"/>
      <c r="H395" s="232">
        <v>2</v>
      </c>
      <c r="I395" s="233"/>
      <c r="J395" s="229"/>
      <c r="K395" s="229"/>
      <c r="L395" s="234"/>
      <c r="M395" s="235"/>
      <c r="N395" s="236"/>
      <c r="O395" s="236"/>
      <c r="P395" s="236"/>
      <c r="Q395" s="236"/>
      <c r="R395" s="236"/>
      <c r="S395" s="236"/>
      <c r="T395" s="237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T395" s="238" t="s">
        <v>136</v>
      </c>
      <c r="AU395" s="238" t="s">
        <v>83</v>
      </c>
      <c r="AV395" s="12" t="s">
        <v>85</v>
      </c>
      <c r="AW395" s="12" t="s">
        <v>32</v>
      </c>
      <c r="AX395" s="12" t="s">
        <v>75</v>
      </c>
      <c r="AY395" s="238" t="s">
        <v>129</v>
      </c>
    </row>
    <row r="396" s="14" customFormat="1">
      <c r="A396" s="14"/>
      <c r="B396" s="250"/>
      <c r="C396" s="251"/>
      <c r="D396" s="223" t="s">
        <v>136</v>
      </c>
      <c r="E396" s="252" t="s">
        <v>1</v>
      </c>
      <c r="F396" s="253" t="s">
        <v>691</v>
      </c>
      <c r="G396" s="251"/>
      <c r="H396" s="252" t="s">
        <v>1</v>
      </c>
      <c r="I396" s="254"/>
      <c r="J396" s="251"/>
      <c r="K396" s="251"/>
      <c r="L396" s="255"/>
      <c r="M396" s="256"/>
      <c r="N396" s="257"/>
      <c r="O396" s="257"/>
      <c r="P396" s="257"/>
      <c r="Q396" s="257"/>
      <c r="R396" s="257"/>
      <c r="S396" s="257"/>
      <c r="T396" s="258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9" t="s">
        <v>136</v>
      </c>
      <c r="AU396" s="259" t="s">
        <v>83</v>
      </c>
      <c r="AV396" s="14" t="s">
        <v>83</v>
      </c>
      <c r="AW396" s="14" t="s">
        <v>32</v>
      </c>
      <c r="AX396" s="14" t="s">
        <v>75</v>
      </c>
      <c r="AY396" s="259" t="s">
        <v>129</v>
      </c>
    </row>
    <row r="397" s="12" customFormat="1">
      <c r="A397" s="12"/>
      <c r="B397" s="228"/>
      <c r="C397" s="229"/>
      <c r="D397" s="223" t="s">
        <v>136</v>
      </c>
      <c r="E397" s="230" t="s">
        <v>1</v>
      </c>
      <c r="F397" s="231" t="s">
        <v>85</v>
      </c>
      <c r="G397" s="229"/>
      <c r="H397" s="232">
        <v>2</v>
      </c>
      <c r="I397" s="233"/>
      <c r="J397" s="229"/>
      <c r="K397" s="229"/>
      <c r="L397" s="234"/>
      <c r="M397" s="235"/>
      <c r="N397" s="236"/>
      <c r="O397" s="236"/>
      <c r="P397" s="236"/>
      <c r="Q397" s="236"/>
      <c r="R397" s="236"/>
      <c r="S397" s="236"/>
      <c r="T397" s="237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T397" s="238" t="s">
        <v>136</v>
      </c>
      <c r="AU397" s="238" t="s">
        <v>83</v>
      </c>
      <c r="AV397" s="12" t="s">
        <v>85</v>
      </c>
      <c r="AW397" s="12" t="s">
        <v>32</v>
      </c>
      <c r="AX397" s="12" t="s">
        <v>75</v>
      </c>
      <c r="AY397" s="238" t="s">
        <v>129</v>
      </c>
    </row>
    <row r="398" s="14" customFormat="1">
      <c r="A398" s="14"/>
      <c r="B398" s="250"/>
      <c r="C398" s="251"/>
      <c r="D398" s="223" t="s">
        <v>136</v>
      </c>
      <c r="E398" s="252" t="s">
        <v>1</v>
      </c>
      <c r="F398" s="253" t="s">
        <v>693</v>
      </c>
      <c r="G398" s="251"/>
      <c r="H398" s="252" t="s">
        <v>1</v>
      </c>
      <c r="I398" s="254"/>
      <c r="J398" s="251"/>
      <c r="K398" s="251"/>
      <c r="L398" s="255"/>
      <c r="M398" s="256"/>
      <c r="N398" s="257"/>
      <c r="O398" s="257"/>
      <c r="P398" s="257"/>
      <c r="Q398" s="257"/>
      <c r="R398" s="257"/>
      <c r="S398" s="257"/>
      <c r="T398" s="258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9" t="s">
        <v>136</v>
      </c>
      <c r="AU398" s="259" t="s">
        <v>83</v>
      </c>
      <c r="AV398" s="14" t="s">
        <v>83</v>
      </c>
      <c r="AW398" s="14" t="s">
        <v>32</v>
      </c>
      <c r="AX398" s="14" t="s">
        <v>75</v>
      </c>
      <c r="AY398" s="259" t="s">
        <v>129</v>
      </c>
    </row>
    <row r="399" s="12" customFormat="1">
      <c r="A399" s="12"/>
      <c r="B399" s="228"/>
      <c r="C399" s="229"/>
      <c r="D399" s="223" t="s">
        <v>136</v>
      </c>
      <c r="E399" s="230" t="s">
        <v>1</v>
      </c>
      <c r="F399" s="231" t="s">
        <v>685</v>
      </c>
      <c r="G399" s="229"/>
      <c r="H399" s="232">
        <v>2</v>
      </c>
      <c r="I399" s="233"/>
      <c r="J399" s="229"/>
      <c r="K399" s="229"/>
      <c r="L399" s="234"/>
      <c r="M399" s="235"/>
      <c r="N399" s="236"/>
      <c r="O399" s="236"/>
      <c r="P399" s="236"/>
      <c r="Q399" s="236"/>
      <c r="R399" s="236"/>
      <c r="S399" s="236"/>
      <c r="T399" s="237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T399" s="238" t="s">
        <v>136</v>
      </c>
      <c r="AU399" s="238" t="s">
        <v>83</v>
      </c>
      <c r="AV399" s="12" t="s">
        <v>85</v>
      </c>
      <c r="AW399" s="12" t="s">
        <v>32</v>
      </c>
      <c r="AX399" s="12" t="s">
        <v>75</v>
      </c>
      <c r="AY399" s="238" t="s">
        <v>129</v>
      </c>
    </row>
    <row r="400" s="13" customFormat="1">
      <c r="A400" s="13"/>
      <c r="B400" s="239"/>
      <c r="C400" s="240"/>
      <c r="D400" s="223" t="s">
        <v>136</v>
      </c>
      <c r="E400" s="241" t="s">
        <v>1</v>
      </c>
      <c r="F400" s="242" t="s">
        <v>138</v>
      </c>
      <c r="G400" s="240"/>
      <c r="H400" s="243">
        <v>6</v>
      </c>
      <c r="I400" s="244"/>
      <c r="J400" s="240"/>
      <c r="K400" s="240"/>
      <c r="L400" s="245"/>
      <c r="M400" s="246"/>
      <c r="N400" s="247"/>
      <c r="O400" s="247"/>
      <c r="P400" s="247"/>
      <c r="Q400" s="247"/>
      <c r="R400" s="247"/>
      <c r="S400" s="247"/>
      <c r="T400" s="24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9" t="s">
        <v>136</v>
      </c>
      <c r="AU400" s="249" t="s">
        <v>83</v>
      </c>
      <c r="AV400" s="13" t="s">
        <v>134</v>
      </c>
      <c r="AW400" s="13" t="s">
        <v>32</v>
      </c>
      <c r="AX400" s="13" t="s">
        <v>83</v>
      </c>
      <c r="AY400" s="249" t="s">
        <v>129</v>
      </c>
    </row>
    <row r="401" s="2" customFormat="1" ht="16.5" customHeight="1">
      <c r="A401" s="38"/>
      <c r="B401" s="39"/>
      <c r="C401" s="210" t="s">
        <v>330</v>
      </c>
      <c r="D401" s="210" t="s">
        <v>130</v>
      </c>
      <c r="E401" s="211" t="s">
        <v>342</v>
      </c>
      <c r="F401" s="212" t="s">
        <v>343</v>
      </c>
      <c r="G401" s="213" t="s">
        <v>300</v>
      </c>
      <c r="H401" s="214">
        <v>6</v>
      </c>
      <c r="I401" s="215"/>
      <c r="J401" s="216">
        <f>ROUND(I401*H401,2)</f>
        <v>0</v>
      </c>
      <c r="K401" s="212" t="s">
        <v>1</v>
      </c>
      <c r="L401" s="44"/>
      <c r="M401" s="217" t="s">
        <v>1</v>
      </c>
      <c r="N401" s="218" t="s">
        <v>40</v>
      </c>
      <c r="O401" s="91"/>
      <c r="P401" s="219">
        <f>O401*H401</f>
        <v>0</v>
      </c>
      <c r="Q401" s="219">
        <v>0</v>
      </c>
      <c r="R401" s="219">
        <f>Q401*H401</f>
        <v>0</v>
      </c>
      <c r="S401" s="219">
        <v>0</v>
      </c>
      <c r="T401" s="220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1" t="s">
        <v>134</v>
      </c>
      <c r="AT401" s="221" t="s">
        <v>130</v>
      </c>
      <c r="AU401" s="221" t="s">
        <v>83</v>
      </c>
      <c r="AY401" s="17" t="s">
        <v>129</v>
      </c>
      <c r="BE401" s="222">
        <f>IF(N401="základní",J401,0)</f>
        <v>0</v>
      </c>
      <c r="BF401" s="222">
        <f>IF(N401="snížená",J401,0)</f>
        <v>0</v>
      </c>
      <c r="BG401" s="222">
        <f>IF(N401="zákl. přenesená",J401,0)</f>
        <v>0</v>
      </c>
      <c r="BH401" s="222">
        <f>IF(N401="sníž. přenesená",J401,0)</f>
        <v>0</v>
      </c>
      <c r="BI401" s="222">
        <f>IF(N401="nulová",J401,0)</f>
        <v>0</v>
      </c>
      <c r="BJ401" s="17" t="s">
        <v>83</v>
      </c>
      <c r="BK401" s="222">
        <f>ROUND(I401*H401,2)</f>
        <v>0</v>
      </c>
      <c r="BL401" s="17" t="s">
        <v>134</v>
      </c>
      <c r="BM401" s="221" t="s">
        <v>332</v>
      </c>
    </row>
    <row r="402" s="2" customFormat="1">
      <c r="A402" s="38"/>
      <c r="B402" s="39"/>
      <c r="C402" s="40"/>
      <c r="D402" s="223" t="s">
        <v>135</v>
      </c>
      <c r="E402" s="40"/>
      <c r="F402" s="224" t="s">
        <v>343</v>
      </c>
      <c r="G402" s="40"/>
      <c r="H402" s="40"/>
      <c r="I402" s="225"/>
      <c r="J402" s="40"/>
      <c r="K402" s="40"/>
      <c r="L402" s="44"/>
      <c r="M402" s="226"/>
      <c r="N402" s="227"/>
      <c r="O402" s="91"/>
      <c r="P402" s="91"/>
      <c r="Q402" s="91"/>
      <c r="R402" s="91"/>
      <c r="S402" s="91"/>
      <c r="T402" s="92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135</v>
      </c>
      <c r="AU402" s="17" t="s">
        <v>83</v>
      </c>
    </row>
    <row r="403" s="14" customFormat="1">
      <c r="A403" s="14"/>
      <c r="B403" s="250"/>
      <c r="C403" s="251"/>
      <c r="D403" s="223" t="s">
        <v>136</v>
      </c>
      <c r="E403" s="252" t="s">
        <v>1</v>
      </c>
      <c r="F403" s="253" t="s">
        <v>689</v>
      </c>
      <c r="G403" s="251"/>
      <c r="H403" s="252" t="s">
        <v>1</v>
      </c>
      <c r="I403" s="254"/>
      <c r="J403" s="251"/>
      <c r="K403" s="251"/>
      <c r="L403" s="255"/>
      <c r="M403" s="256"/>
      <c r="N403" s="257"/>
      <c r="O403" s="257"/>
      <c r="P403" s="257"/>
      <c r="Q403" s="257"/>
      <c r="R403" s="257"/>
      <c r="S403" s="257"/>
      <c r="T403" s="258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9" t="s">
        <v>136</v>
      </c>
      <c r="AU403" s="259" t="s">
        <v>83</v>
      </c>
      <c r="AV403" s="14" t="s">
        <v>83</v>
      </c>
      <c r="AW403" s="14" t="s">
        <v>32</v>
      </c>
      <c r="AX403" s="14" t="s">
        <v>75</v>
      </c>
      <c r="AY403" s="259" t="s">
        <v>129</v>
      </c>
    </row>
    <row r="404" s="12" customFormat="1">
      <c r="A404" s="12"/>
      <c r="B404" s="228"/>
      <c r="C404" s="229"/>
      <c r="D404" s="223" t="s">
        <v>136</v>
      </c>
      <c r="E404" s="230" t="s">
        <v>1</v>
      </c>
      <c r="F404" s="231" t="s">
        <v>85</v>
      </c>
      <c r="G404" s="229"/>
      <c r="H404" s="232">
        <v>2</v>
      </c>
      <c r="I404" s="233"/>
      <c r="J404" s="229"/>
      <c r="K404" s="229"/>
      <c r="L404" s="234"/>
      <c r="M404" s="235"/>
      <c r="N404" s="236"/>
      <c r="O404" s="236"/>
      <c r="P404" s="236"/>
      <c r="Q404" s="236"/>
      <c r="R404" s="236"/>
      <c r="S404" s="236"/>
      <c r="T404" s="237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T404" s="238" t="s">
        <v>136</v>
      </c>
      <c r="AU404" s="238" t="s">
        <v>83</v>
      </c>
      <c r="AV404" s="12" t="s">
        <v>85</v>
      </c>
      <c r="AW404" s="12" t="s">
        <v>32</v>
      </c>
      <c r="AX404" s="12" t="s">
        <v>75</v>
      </c>
      <c r="AY404" s="238" t="s">
        <v>129</v>
      </c>
    </row>
    <row r="405" s="14" customFormat="1">
      <c r="A405" s="14"/>
      <c r="B405" s="250"/>
      <c r="C405" s="251"/>
      <c r="D405" s="223" t="s">
        <v>136</v>
      </c>
      <c r="E405" s="252" t="s">
        <v>1</v>
      </c>
      <c r="F405" s="253" t="s">
        <v>775</v>
      </c>
      <c r="G405" s="251"/>
      <c r="H405" s="252" t="s">
        <v>1</v>
      </c>
      <c r="I405" s="254"/>
      <c r="J405" s="251"/>
      <c r="K405" s="251"/>
      <c r="L405" s="255"/>
      <c r="M405" s="256"/>
      <c r="N405" s="257"/>
      <c r="O405" s="257"/>
      <c r="P405" s="257"/>
      <c r="Q405" s="257"/>
      <c r="R405" s="257"/>
      <c r="S405" s="257"/>
      <c r="T405" s="258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9" t="s">
        <v>136</v>
      </c>
      <c r="AU405" s="259" t="s">
        <v>83</v>
      </c>
      <c r="AV405" s="14" t="s">
        <v>83</v>
      </c>
      <c r="AW405" s="14" t="s">
        <v>32</v>
      </c>
      <c r="AX405" s="14" t="s">
        <v>75</v>
      </c>
      <c r="AY405" s="259" t="s">
        <v>129</v>
      </c>
    </row>
    <row r="406" s="12" customFormat="1">
      <c r="A406" s="12"/>
      <c r="B406" s="228"/>
      <c r="C406" s="229"/>
      <c r="D406" s="223" t="s">
        <v>136</v>
      </c>
      <c r="E406" s="230" t="s">
        <v>1</v>
      </c>
      <c r="F406" s="231" t="s">
        <v>85</v>
      </c>
      <c r="G406" s="229"/>
      <c r="H406" s="232">
        <v>2</v>
      </c>
      <c r="I406" s="233"/>
      <c r="J406" s="229"/>
      <c r="K406" s="229"/>
      <c r="L406" s="234"/>
      <c r="M406" s="235"/>
      <c r="N406" s="236"/>
      <c r="O406" s="236"/>
      <c r="P406" s="236"/>
      <c r="Q406" s="236"/>
      <c r="R406" s="236"/>
      <c r="S406" s="236"/>
      <c r="T406" s="237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T406" s="238" t="s">
        <v>136</v>
      </c>
      <c r="AU406" s="238" t="s">
        <v>83</v>
      </c>
      <c r="AV406" s="12" t="s">
        <v>85</v>
      </c>
      <c r="AW406" s="12" t="s">
        <v>32</v>
      </c>
      <c r="AX406" s="12" t="s">
        <v>75</v>
      </c>
      <c r="AY406" s="238" t="s">
        <v>129</v>
      </c>
    </row>
    <row r="407" s="14" customFormat="1">
      <c r="A407" s="14"/>
      <c r="B407" s="250"/>
      <c r="C407" s="251"/>
      <c r="D407" s="223" t="s">
        <v>136</v>
      </c>
      <c r="E407" s="252" t="s">
        <v>1</v>
      </c>
      <c r="F407" s="253" t="s">
        <v>693</v>
      </c>
      <c r="G407" s="251"/>
      <c r="H407" s="252" t="s">
        <v>1</v>
      </c>
      <c r="I407" s="254"/>
      <c r="J407" s="251"/>
      <c r="K407" s="251"/>
      <c r="L407" s="255"/>
      <c r="M407" s="256"/>
      <c r="N407" s="257"/>
      <c r="O407" s="257"/>
      <c r="P407" s="257"/>
      <c r="Q407" s="257"/>
      <c r="R407" s="257"/>
      <c r="S407" s="257"/>
      <c r="T407" s="258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9" t="s">
        <v>136</v>
      </c>
      <c r="AU407" s="259" t="s">
        <v>83</v>
      </c>
      <c r="AV407" s="14" t="s">
        <v>83</v>
      </c>
      <c r="AW407" s="14" t="s">
        <v>32</v>
      </c>
      <c r="AX407" s="14" t="s">
        <v>75</v>
      </c>
      <c r="AY407" s="259" t="s">
        <v>129</v>
      </c>
    </row>
    <row r="408" s="12" customFormat="1">
      <c r="A408" s="12"/>
      <c r="B408" s="228"/>
      <c r="C408" s="229"/>
      <c r="D408" s="223" t="s">
        <v>136</v>
      </c>
      <c r="E408" s="230" t="s">
        <v>1</v>
      </c>
      <c r="F408" s="231" t="s">
        <v>85</v>
      </c>
      <c r="G408" s="229"/>
      <c r="H408" s="232">
        <v>2</v>
      </c>
      <c r="I408" s="233"/>
      <c r="J408" s="229"/>
      <c r="K408" s="229"/>
      <c r="L408" s="234"/>
      <c r="M408" s="235"/>
      <c r="N408" s="236"/>
      <c r="O408" s="236"/>
      <c r="P408" s="236"/>
      <c r="Q408" s="236"/>
      <c r="R408" s="236"/>
      <c r="S408" s="236"/>
      <c r="T408" s="237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T408" s="238" t="s">
        <v>136</v>
      </c>
      <c r="AU408" s="238" t="s">
        <v>83</v>
      </c>
      <c r="AV408" s="12" t="s">
        <v>85</v>
      </c>
      <c r="AW408" s="12" t="s">
        <v>32</v>
      </c>
      <c r="AX408" s="12" t="s">
        <v>75</v>
      </c>
      <c r="AY408" s="238" t="s">
        <v>129</v>
      </c>
    </row>
    <row r="409" s="13" customFormat="1">
      <c r="A409" s="13"/>
      <c r="B409" s="239"/>
      <c r="C409" s="240"/>
      <c r="D409" s="223" t="s">
        <v>136</v>
      </c>
      <c r="E409" s="241" t="s">
        <v>1</v>
      </c>
      <c r="F409" s="242" t="s">
        <v>138</v>
      </c>
      <c r="G409" s="240"/>
      <c r="H409" s="243">
        <v>6</v>
      </c>
      <c r="I409" s="244"/>
      <c r="J409" s="240"/>
      <c r="K409" s="240"/>
      <c r="L409" s="245"/>
      <c r="M409" s="246"/>
      <c r="N409" s="247"/>
      <c r="O409" s="247"/>
      <c r="P409" s="247"/>
      <c r="Q409" s="247"/>
      <c r="R409" s="247"/>
      <c r="S409" s="247"/>
      <c r="T409" s="24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9" t="s">
        <v>136</v>
      </c>
      <c r="AU409" s="249" t="s">
        <v>83</v>
      </c>
      <c r="AV409" s="13" t="s">
        <v>134</v>
      </c>
      <c r="AW409" s="13" t="s">
        <v>32</v>
      </c>
      <c r="AX409" s="13" t="s">
        <v>83</v>
      </c>
      <c r="AY409" s="249" t="s">
        <v>129</v>
      </c>
    </row>
    <row r="410" s="2" customFormat="1" ht="24.15" customHeight="1">
      <c r="A410" s="38"/>
      <c r="B410" s="39"/>
      <c r="C410" s="210" t="s">
        <v>248</v>
      </c>
      <c r="D410" s="210" t="s">
        <v>130</v>
      </c>
      <c r="E410" s="211" t="s">
        <v>346</v>
      </c>
      <c r="F410" s="212" t="s">
        <v>347</v>
      </c>
      <c r="G410" s="213" t="s">
        <v>300</v>
      </c>
      <c r="H410" s="214">
        <v>9</v>
      </c>
      <c r="I410" s="215"/>
      <c r="J410" s="216">
        <f>ROUND(I410*H410,2)</f>
        <v>0</v>
      </c>
      <c r="K410" s="212" t="s">
        <v>1</v>
      </c>
      <c r="L410" s="44"/>
      <c r="M410" s="217" t="s">
        <v>1</v>
      </c>
      <c r="N410" s="218" t="s">
        <v>40</v>
      </c>
      <c r="O410" s="91"/>
      <c r="P410" s="219">
        <f>O410*H410</f>
        <v>0</v>
      </c>
      <c r="Q410" s="219">
        <v>0</v>
      </c>
      <c r="R410" s="219">
        <f>Q410*H410</f>
        <v>0</v>
      </c>
      <c r="S410" s="219">
        <v>0</v>
      </c>
      <c r="T410" s="220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1" t="s">
        <v>134</v>
      </c>
      <c r="AT410" s="221" t="s">
        <v>130</v>
      </c>
      <c r="AU410" s="221" t="s">
        <v>83</v>
      </c>
      <c r="AY410" s="17" t="s">
        <v>129</v>
      </c>
      <c r="BE410" s="222">
        <f>IF(N410="základní",J410,0)</f>
        <v>0</v>
      </c>
      <c r="BF410" s="222">
        <f>IF(N410="snížená",J410,0)</f>
        <v>0</v>
      </c>
      <c r="BG410" s="222">
        <f>IF(N410="zákl. přenesená",J410,0)</f>
        <v>0</v>
      </c>
      <c r="BH410" s="222">
        <f>IF(N410="sníž. přenesená",J410,0)</f>
        <v>0</v>
      </c>
      <c r="BI410" s="222">
        <f>IF(N410="nulová",J410,0)</f>
        <v>0</v>
      </c>
      <c r="BJ410" s="17" t="s">
        <v>83</v>
      </c>
      <c r="BK410" s="222">
        <f>ROUND(I410*H410,2)</f>
        <v>0</v>
      </c>
      <c r="BL410" s="17" t="s">
        <v>134</v>
      </c>
      <c r="BM410" s="221" t="s">
        <v>335</v>
      </c>
    </row>
    <row r="411" s="2" customFormat="1">
      <c r="A411" s="38"/>
      <c r="B411" s="39"/>
      <c r="C411" s="40"/>
      <c r="D411" s="223" t="s">
        <v>135</v>
      </c>
      <c r="E411" s="40"/>
      <c r="F411" s="224" t="s">
        <v>347</v>
      </c>
      <c r="G411" s="40"/>
      <c r="H411" s="40"/>
      <c r="I411" s="225"/>
      <c r="J411" s="40"/>
      <c r="K411" s="40"/>
      <c r="L411" s="44"/>
      <c r="M411" s="226"/>
      <c r="N411" s="227"/>
      <c r="O411" s="91"/>
      <c r="P411" s="91"/>
      <c r="Q411" s="91"/>
      <c r="R411" s="91"/>
      <c r="S411" s="91"/>
      <c r="T411" s="92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135</v>
      </c>
      <c r="AU411" s="17" t="s">
        <v>83</v>
      </c>
    </row>
    <row r="412" s="14" customFormat="1">
      <c r="A412" s="14"/>
      <c r="B412" s="250"/>
      <c r="C412" s="251"/>
      <c r="D412" s="223" t="s">
        <v>136</v>
      </c>
      <c r="E412" s="252" t="s">
        <v>1</v>
      </c>
      <c r="F412" s="253" t="s">
        <v>689</v>
      </c>
      <c r="G412" s="251"/>
      <c r="H412" s="252" t="s">
        <v>1</v>
      </c>
      <c r="I412" s="254"/>
      <c r="J412" s="251"/>
      <c r="K412" s="251"/>
      <c r="L412" s="255"/>
      <c r="M412" s="256"/>
      <c r="N412" s="257"/>
      <c r="O412" s="257"/>
      <c r="P412" s="257"/>
      <c r="Q412" s="257"/>
      <c r="R412" s="257"/>
      <c r="S412" s="257"/>
      <c r="T412" s="258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9" t="s">
        <v>136</v>
      </c>
      <c r="AU412" s="259" t="s">
        <v>83</v>
      </c>
      <c r="AV412" s="14" t="s">
        <v>83</v>
      </c>
      <c r="AW412" s="14" t="s">
        <v>32</v>
      </c>
      <c r="AX412" s="14" t="s">
        <v>75</v>
      </c>
      <c r="AY412" s="259" t="s">
        <v>129</v>
      </c>
    </row>
    <row r="413" s="12" customFormat="1">
      <c r="A413" s="12"/>
      <c r="B413" s="228"/>
      <c r="C413" s="229"/>
      <c r="D413" s="223" t="s">
        <v>136</v>
      </c>
      <c r="E413" s="230" t="s">
        <v>1</v>
      </c>
      <c r="F413" s="231" t="s">
        <v>134</v>
      </c>
      <c r="G413" s="229"/>
      <c r="H413" s="232">
        <v>4</v>
      </c>
      <c r="I413" s="233"/>
      <c r="J413" s="229"/>
      <c r="K413" s="229"/>
      <c r="L413" s="234"/>
      <c r="M413" s="235"/>
      <c r="N413" s="236"/>
      <c r="O413" s="236"/>
      <c r="P413" s="236"/>
      <c r="Q413" s="236"/>
      <c r="R413" s="236"/>
      <c r="S413" s="236"/>
      <c r="T413" s="237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T413" s="238" t="s">
        <v>136</v>
      </c>
      <c r="AU413" s="238" t="s">
        <v>83</v>
      </c>
      <c r="AV413" s="12" t="s">
        <v>85</v>
      </c>
      <c r="AW413" s="12" t="s">
        <v>32</v>
      </c>
      <c r="AX413" s="12" t="s">
        <v>75</v>
      </c>
      <c r="AY413" s="238" t="s">
        <v>129</v>
      </c>
    </row>
    <row r="414" s="14" customFormat="1">
      <c r="A414" s="14"/>
      <c r="B414" s="250"/>
      <c r="C414" s="251"/>
      <c r="D414" s="223" t="s">
        <v>136</v>
      </c>
      <c r="E414" s="252" t="s">
        <v>1</v>
      </c>
      <c r="F414" s="253" t="s">
        <v>691</v>
      </c>
      <c r="G414" s="251"/>
      <c r="H414" s="252" t="s">
        <v>1</v>
      </c>
      <c r="I414" s="254"/>
      <c r="J414" s="251"/>
      <c r="K414" s="251"/>
      <c r="L414" s="255"/>
      <c r="M414" s="256"/>
      <c r="N414" s="257"/>
      <c r="O414" s="257"/>
      <c r="P414" s="257"/>
      <c r="Q414" s="257"/>
      <c r="R414" s="257"/>
      <c r="S414" s="257"/>
      <c r="T414" s="258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9" t="s">
        <v>136</v>
      </c>
      <c r="AU414" s="259" t="s">
        <v>83</v>
      </c>
      <c r="AV414" s="14" t="s">
        <v>83</v>
      </c>
      <c r="AW414" s="14" t="s">
        <v>32</v>
      </c>
      <c r="AX414" s="14" t="s">
        <v>75</v>
      </c>
      <c r="AY414" s="259" t="s">
        <v>129</v>
      </c>
    </row>
    <row r="415" s="12" customFormat="1">
      <c r="A415" s="12"/>
      <c r="B415" s="228"/>
      <c r="C415" s="229"/>
      <c r="D415" s="223" t="s">
        <v>136</v>
      </c>
      <c r="E415" s="230" t="s">
        <v>1</v>
      </c>
      <c r="F415" s="231" t="s">
        <v>143</v>
      </c>
      <c r="G415" s="229"/>
      <c r="H415" s="232">
        <v>3</v>
      </c>
      <c r="I415" s="233"/>
      <c r="J415" s="229"/>
      <c r="K415" s="229"/>
      <c r="L415" s="234"/>
      <c r="M415" s="235"/>
      <c r="N415" s="236"/>
      <c r="O415" s="236"/>
      <c r="P415" s="236"/>
      <c r="Q415" s="236"/>
      <c r="R415" s="236"/>
      <c r="S415" s="236"/>
      <c r="T415" s="237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T415" s="238" t="s">
        <v>136</v>
      </c>
      <c r="AU415" s="238" t="s">
        <v>83</v>
      </c>
      <c r="AV415" s="12" t="s">
        <v>85</v>
      </c>
      <c r="AW415" s="12" t="s">
        <v>32</v>
      </c>
      <c r="AX415" s="12" t="s">
        <v>75</v>
      </c>
      <c r="AY415" s="238" t="s">
        <v>129</v>
      </c>
    </row>
    <row r="416" s="14" customFormat="1">
      <c r="A416" s="14"/>
      <c r="B416" s="250"/>
      <c r="C416" s="251"/>
      <c r="D416" s="223" t="s">
        <v>136</v>
      </c>
      <c r="E416" s="252" t="s">
        <v>1</v>
      </c>
      <c r="F416" s="253" t="s">
        <v>693</v>
      </c>
      <c r="G416" s="251"/>
      <c r="H416" s="252" t="s">
        <v>1</v>
      </c>
      <c r="I416" s="254"/>
      <c r="J416" s="251"/>
      <c r="K416" s="251"/>
      <c r="L416" s="255"/>
      <c r="M416" s="256"/>
      <c r="N416" s="257"/>
      <c r="O416" s="257"/>
      <c r="P416" s="257"/>
      <c r="Q416" s="257"/>
      <c r="R416" s="257"/>
      <c r="S416" s="257"/>
      <c r="T416" s="258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9" t="s">
        <v>136</v>
      </c>
      <c r="AU416" s="259" t="s">
        <v>83</v>
      </c>
      <c r="AV416" s="14" t="s">
        <v>83</v>
      </c>
      <c r="AW416" s="14" t="s">
        <v>32</v>
      </c>
      <c r="AX416" s="14" t="s">
        <v>75</v>
      </c>
      <c r="AY416" s="259" t="s">
        <v>129</v>
      </c>
    </row>
    <row r="417" s="12" customFormat="1">
      <c r="A417" s="12"/>
      <c r="B417" s="228"/>
      <c r="C417" s="229"/>
      <c r="D417" s="223" t="s">
        <v>136</v>
      </c>
      <c r="E417" s="230" t="s">
        <v>1</v>
      </c>
      <c r="F417" s="231" t="s">
        <v>85</v>
      </c>
      <c r="G417" s="229"/>
      <c r="H417" s="232">
        <v>2</v>
      </c>
      <c r="I417" s="233"/>
      <c r="J417" s="229"/>
      <c r="K417" s="229"/>
      <c r="L417" s="234"/>
      <c r="M417" s="235"/>
      <c r="N417" s="236"/>
      <c r="O417" s="236"/>
      <c r="P417" s="236"/>
      <c r="Q417" s="236"/>
      <c r="R417" s="236"/>
      <c r="S417" s="236"/>
      <c r="T417" s="237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T417" s="238" t="s">
        <v>136</v>
      </c>
      <c r="AU417" s="238" t="s">
        <v>83</v>
      </c>
      <c r="AV417" s="12" t="s">
        <v>85</v>
      </c>
      <c r="AW417" s="12" t="s">
        <v>32</v>
      </c>
      <c r="AX417" s="12" t="s">
        <v>75</v>
      </c>
      <c r="AY417" s="238" t="s">
        <v>129</v>
      </c>
    </row>
    <row r="418" s="13" customFormat="1">
      <c r="A418" s="13"/>
      <c r="B418" s="239"/>
      <c r="C418" s="240"/>
      <c r="D418" s="223" t="s">
        <v>136</v>
      </c>
      <c r="E418" s="241" t="s">
        <v>1</v>
      </c>
      <c r="F418" s="242" t="s">
        <v>138</v>
      </c>
      <c r="G418" s="240"/>
      <c r="H418" s="243">
        <v>9</v>
      </c>
      <c r="I418" s="244"/>
      <c r="J418" s="240"/>
      <c r="K418" s="240"/>
      <c r="L418" s="245"/>
      <c r="M418" s="246"/>
      <c r="N418" s="247"/>
      <c r="O418" s="247"/>
      <c r="P418" s="247"/>
      <c r="Q418" s="247"/>
      <c r="R418" s="247"/>
      <c r="S418" s="247"/>
      <c r="T418" s="24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9" t="s">
        <v>136</v>
      </c>
      <c r="AU418" s="249" t="s">
        <v>83</v>
      </c>
      <c r="AV418" s="13" t="s">
        <v>134</v>
      </c>
      <c r="AW418" s="13" t="s">
        <v>32</v>
      </c>
      <c r="AX418" s="13" t="s">
        <v>83</v>
      </c>
      <c r="AY418" s="249" t="s">
        <v>129</v>
      </c>
    </row>
    <row r="419" s="2" customFormat="1" ht="16.5" customHeight="1">
      <c r="A419" s="38"/>
      <c r="B419" s="39"/>
      <c r="C419" s="210" t="s">
        <v>338</v>
      </c>
      <c r="D419" s="210" t="s">
        <v>130</v>
      </c>
      <c r="E419" s="211" t="s">
        <v>349</v>
      </c>
      <c r="F419" s="212" t="s">
        <v>350</v>
      </c>
      <c r="G419" s="213" t="s">
        <v>300</v>
      </c>
      <c r="H419" s="214">
        <v>9</v>
      </c>
      <c r="I419" s="215"/>
      <c r="J419" s="216">
        <f>ROUND(I419*H419,2)</f>
        <v>0</v>
      </c>
      <c r="K419" s="212" t="s">
        <v>1</v>
      </c>
      <c r="L419" s="44"/>
      <c r="M419" s="217" t="s">
        <v>1</v>
      </c>
      <c r="N419" s="218" t="s">
        <v>40</v>
      </c>
      <c r="O419" s="91"/>
      <c r="P419" s="219">
        <f>O419*H419</f>
        <v>0</v>
      </c>
      <c r="Q419" s="219">
        <v>0</v>
      </c>
      <c r="R419" s="219">
        <f>Q419*H419</f>
        <v>0</v>
      </c>
      <c r="S419" s="219">
        <v>0</v>
      </c>
      <c r="T419" s="220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1" t="s">
        <v>134</v>
      </c>
      <c r="AT419" s="221" t="s">
        <v>130</v>
      </c>
      <c r="AU419" s="221" t="s">
        <v>83</v>
      </c>
      <c r="AY419" s="17" t="s">
        <v>129</v>
      </c>
      <c r="BE419" s="222">
        <f>IF(N419="základní",J419,0)</f>
        <v>0</v>
      </c>
      <c r="BF419" s="222">
        <f>IF(N419="snížená",J419,0)</f>
        <v>0</v>
      </c>
      <c r="BG419" s="222">
        <f>IF(N419="zákl. přenesená",J419,0)</f>
        <v>0</v>
      </c>
      <c r="BH419" s="222">
        <f>IF(N419="sníž. přenesená",J419,0)</f>
        <v>0</v>
      </c>
      <c r="BI419" s="222">
        <f>IF(N419="nulová",J419,0)</f>
        <v>0</v>
      </c>
      <c r="BJ419" s="17" t="s">
        <v>83</v>
      </c>
      <c r="BK419" s="222">
        <f>ROUND(I419*H419,2)</f>
        <v>0</v>
      </c>
      <c r="BL419" s="17" t="s">
        <v>134</v>
      </c>
      <c r="BM419" s="221" t="s">
        <v>341</v>
      </c>
    </row>
    <row r="420" s="2" customFormat="1">
      <c r="A420" s="38"/>
      <c r="B420" s="39"/>
      <c r="C420" s="40"/>
      <c r="D420" s="223" t="s">
        <v>135</v>
      </c>
      <c r="E420" s="40"/>
      <c r="F420" s="224" t="s">
        <v>350</v>
      </c>
      <c r="G420" s="40"/>
      <c r="H420" s="40"/>
      <c r="I420" s="225"/>
      <c r="J420" s="40"/>
      <c r="K420" s="40"/>
      <c r="L420" s="44"/>
      <c r="M420" s="226"/>
      <c r="N420" s="227"/>
      <c r="O420" s="91"/>
      <c r="P420" s="91"/>
      <c r="Q420" s="91"/>
      <c r="R420" s="91"/>
      <c r="S420" s="91"/>
      <c r="T420" s="92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135</v>
      </c>
      <c r="AU420" s="17" t="s">
        <v>83</v>
      </c>
    </row>
    <row r="421" s="14" customFormat="1">
      <c r="A421" s="14"/>
      <c r="B421" s="250"/>
      <c r="C421" s="251"/>
      <c r="D421" s="223" t="s">
        <v>136</v>
      </c>
      <c r="E421" s="252" t="s">
        <v>1</v>
      </c>
      <c r="F421" s="253" t="s">
        <v>689</v>
      </c>
      <c r="G421" s="251"/>
      <c r="H421" s="252" t="s">
        <v>1</v>
      </c>
      <c r="I421" s="254"/>
      <c r="J421" s="251"/>
      <c r="K421" s="251"/>
      <c r="L421" s="255"/>
      <c r="M421" s="256"/>
      <c r="N421" s="257"/>
      <c r="O421" s="257"/>
      <c r="P421" s="257"/>
      <c r="Q421" s="257"/>
      <c r="R421" s="257"/>
      <c r="S421" s="257"/>
      <c r="T421" s="258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9" t="s">
        <v>136</v>
      </c>
      <c r="AU421" s="259" t="s">
        <v>83</v>
      </c>
      <c r="AV421" s="14" t="s">
        <v>83</v>
      </c>
      <c r="AW421" s="14" t="s">
        <v>32</v>
      </c>
      <c r="AX421" s="14" t="s">
        <v>75</v>
      </c>
      <c r="AY421" s="259" t="s">
        <v>129</v>
      </c>
    </row>
    <row r="422" s="12" customFormat="1">
      <c r="A422" s="12"/>
      <c r="B422" s="228"/>
      <c r="C422" s="229"/>
      <c r="D422" s="223" t="s">
        <v>136</v>
      </c>
      <c r="E422" s="230" t="s">
        <v>1</v>
      </c>
      <c r="F422" s="231" t="s">
        <v>134</v>
      </c>
      <c r="G422" s="229"/>
      <c r="H422" s="232">
        <v>4</v>
      </c>
      <c r="I422" s="233"/>
      <c r="J422" s="229"/>
      <c r="K422" s="229"/>
      <c r="L422" s="234"/>
      <c r="M422" s="235"/>
      <c r="N422" s="236"/>
      <c r="O422" s="236"/>
      <c r="P422" s="236"/>
      <c r="Q422" s="236"/>
      <c r="R422" s="236"/>
      <c r="S422" s="236"/>
      <c r="T422" s="237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T422" s="238" t="s">
        <v>136</v>
      </c>
      <c r="AU422" s="238" t="s">
        <v>83</v>
      </c>
      <c r="AV422" s="12" t="s">
        <v>85</v>
      </c>
      <c r="AW422" s="12" t="s">
        <v>32</v>
      </c>
      <c r="AX422" s="12" t="s">
        <v>75</v>
      </c>
      <c r="AY422" s="238" t="s">
        <v>129</v>
      </c>
    </row>
    <row r="423" s="14" customFormat="1">
      <c r="A423" s="14"/>
      <c r="B423" s="250"/>
      <c r="C423" s="251"/>
      <c r="D423" s="223" t="s">
        <v>136</v>
      </c>
      <c r="E423" s="252" t="s">
        <v>1</v>
      </c>
      <c r="F423" s="253" t="s">
        <v>691</v>
      </c>
      <c r="G423" s="251"/>
      <c r="H423" s="252" t="s">
        <v>1</v>
      </c>
      <c r="I423" s="254"/>
      <c r="J423" s="251"/>
      <c r="K423" s="251"/>
      <c r="L423" s="255"/>
      <c r="M423" s="256"/>
      <c r="N423" s="257"/>
      <c r="O423" s="257"/>
      <c r="P423" s="257"/>
      <c r="Q423" s="257"/>
      <c r="R423" s="257"/>
      <c r="S423" s="257"/>
      <c r="T423" s="258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9" t="s">
        <v>136</v>
      </c>
      <c r="AU423" s="259" t="s">
        <v>83</v>
      </c>
      <c r="AV423" s="14" t="s">
        <v>83</v>
      </c>
      <c r="AW423" s="14" t="s">
        <v>32</v>
      </c>
      <c r="AX423" s="14" t="s">
        <v>75</v>
      </c>
      <c r="AY423" s="259" t="s">
        <v>129</v>
      </c>
    </row>
    <row r="424" s="12" customFormat="1">
      <c r="A424" s="12"/>
      <c r="B424" s="228"/>
      <c r="C424" s="229"/>
      <c r="D424" s="223" t="s">
        <v>136</v>
      </c>
      <c r="E424" s="230" t="s">
        <v>1</v>
      </c>
      <c r="F424" s="231" t="s">
        <v>143</v>
      </c>
      <c r="G424" s="229"/>
      <c r="H424" s="232">
        <v>3</v>
      </c>
      <c r="I424" s="233"/>
      <c r="J424" s="229"/>
      <c r="K424" s="229"/>
      <c r="L424" s="234"/>
      <c r="M424" s="235"/>
      <c r="N424" s="236"/>
      <c r="O424" s="236"/>
      <c r="P424" s="236"/>
      <c r="Q424" s="236"/>
      <c r="R424" s="236"/>
      <c r="S424" s="236"/>
      <c r="T424" s="237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T424" s="238" t="s">
        <v>136</v>
      </c>
      <c r="AU424" s="238" t="s">
        <v>83</v>
      </c>
      <c r="AV424" s="12" t="s">
        <v>85</v>
      </c>
      <c r="AW424" s="12" t="s">
        <v>32</v>
      </c>
      <c r="AX424" s="12" t="s">
        <v>75</v>
      </c>
      <c r="AY424" s="238" t="s">
        <v>129</v>
      </c>
    </row>
    <row r="425" s="14" customFormat="1">
      <c r="A425" s="14"/>
      <c r="B425" s="250"/>
      <c r="C425" s="251"/>
      <c r="D425" s="223" t="s">
        <v>136</v>
      </c>
      <c r="E425" s="252" t="s">
        <v>1</v>
      </c>
      <c r="F425" s="253" t="s">
        <v>693</v>
      </c>
      <c r="G425" s="251"/>
      <c r="H425" s="252" t="s">
        <v>1</v>
      </c>
      <c r="I425" s="254"/>
      <c r="J425" s="251"/>
      <c r="K425" s="251"/>
      <c r="L425" s="255"/>
      <c r="M425" s="256"/>
      <c r="N425" s="257"/>
      <c r="O425" s="257"/>
      <c r="P425" s="257"/>
      <c r="Q425" s="257"/>
      <c r="R425" s="257"/>
      <c r="S425" s="257"/>
      <c r="T425" s="258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9" t="s">
        <v>136</v>
      </c>
      <c r="AU425" s="259" t="s">
        <v>83</v>
      </c>
      <c r="AV425" s="14" t="s">
        <v>83</v>
      </c>
      <c r="AW425" s="14" t="s">
        <v>32</v>
      </c>
      <c r="AX425" s="14" t="s">
        <v>75</v>
      </c>
      <c r="AY425" s="259" t="s">
        <v>129</v>
      </c>
    </row>
    <row r="426" s="12" customFormat="1">
      <c r="A426" s="12"/>
      <c r="B426" s="228"/>
      <c r="C426" s="229"/>
      <c r="D426" s="223" t="s">
        <v>136</v>
      </c>
      <c r="E426" s="230" t="s">
        <v>1</v>
      </c>
      <c r="F426" s="231" t="s">
        <v>85</v>
      </c>
      <c r="G426" s="229"/>
      <c r="H426" s="232">
        <v>2</v>
      </c>
      <c r="I426" s="233"/>
      <c r="J426" s="229"/>
      <c r="K426" s="229"/>
      <c r="L426" s="234"/>
      <c r="M426" s="235"/>
      <c r="N426" s="236"/>
      <c r="O426" s="236"/>
      <c r="P426" s="236"/>
      <c r="Q426" s="236"/>
      <c r="R426" s="236"/>
      <c r="S426" s="236"/>
      <c r="T426" s="237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T426" s="238" t="s">
        <v>136</v>
      </c>
      <c r="AU426" s="238" t="s">
        <v>83</v>
      </c>
      <c r="AV426" s="12" t="s">
        <v>85</v>
      </c>
      <c r="AW426" s="12" t="s">
        <v>32</v>
      </c>
      <c r="AX426" s="12" t="s">
        <v>75</v>
      </c>
      <c r="AY426" s="238" t="s">
        <v>129</v>
      </c>
    </row>
    <row r="427" s="13" customFormat="1">
      <c r="A427" s="13"/>
      <c r="B427" s="239"/>
      <c r="C427" s="240"/>
      <c r="D427" s="223" t="s">
        <v>136</v>
      </c>
      <c r="E427" s="241" t="s">
        <v>1</v>
      </c>
      <c r="F427" s="242" t="s">
        <v>138</v>
      </c>
      <c r="G427" s="240"/>
      <c r="H427" s="243">
        <v>9</v>
      </c>
      <c r="I427" s="244"/>
      <c r="J427" s="240"/>
      <c r="K427" s="240"/>
      <c r="L427" s="245"/>
      <c r="M427" s="246"/>
      <c r="N427" s="247"/>
      <c r="O427" s="247"/>
      <c r="P427" s="247"/>
      <c r="Q427" s="247"/>
      <c r="R427" s="247"/>
      <c r="S427" s="247"/>
      <c r="T427" s="24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9" t="s">
        <v>136</v>
      </c>
      <c r="AU427" s="249" t="s">
        <v>83</v>
      </c>
      <c r="AV427" s="13" t="s">
        <v>134</v>
      </c>
      <c r="AW427" s="13" t="s">
        <v>32</v>
      </c>
      <c r="AX427" s="13" t="s">
        <v>83</v>
      </c>
      <c r="AY427" s="249" t="s">
        <v>129</v>
      </c>
    </row>
    <row r="428" s="2" customFormat="1" ht="24.15" customHeight="1">
      <c r="A428" s="38"/>
      <c r="B428" s="39"/>
      <c r="C428" s="210" t="s">
        <v>255</v>
      </c>
      <c r="D428" s="210" t="s">
        <v>130</v>
      </c>
      <c r="E428" s="211" t="s">
        <v>353</v>
      </c>
      <c r="F428" s="212" t="s">
        <v>354</v>
      </c>
      <c r="G428" s="213" t="s">
        <v>300</v>
      </c>
      <c r="H428" s="214">
        <v>7</v>
      </c>
      <c r="I428" s="215"/>
      <c r="J428" s="216">
        <f>ROUND(I428*H428,2)</f>
        <v>0</v>
      </c>
      <c r="K428" s="212" t="s">
        <v>1</v>
      </c>
      <c r="L428" s="44"/>
      <c r="M428" s="217" t="s">
        <v>1</v>
      </c>
      <c r="N428" s="218" t="s">
        <v>40</v>
      </c>
      <c r="O428" s="91"/>
      <c r="P428" s="219">
        <f>O428*H428</f>
        <v>0</v>
      </c>
      <c r="Q428" s="219">
        <v>0</v>
      </c>
      <c r="R428" s="219">
        <f>Q428*H428</f>
        <v>0</v>
      </c>
      <c r="S428" s="219">
        <v>0</v>
      </c>
      <c r="T428" s="220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1" t="s">
        <v>134</v>
      </c>
      <c r="AT428" s="221" t="s">
        <v>130</v>
      </c>
      <c r="AU428" s="221" t="s">
        <v>83</v>
      </c>
      <c r="AY428" s="17" t="s">
        <v>129</v>
      </c>
      <c r="BE428" s="222">
        <f>IF(N428="základní",J428,0)</f>
        <v>0</v>
      </c>
      <c r="BF428" s="222">
        <f>IF(N428="snížená",J428,0)</f>
        <v>0</v>
      </c>
      <c r="BG428" s="222">
        <f>IF(N428="zákl. přenesená",J428,0)</f>
        <v>0</v>
      </c>
      <c r="BH428" s="222">
        <f>IF(N428="sníž. přenesená",J428,0)</f>
        <v>0</v>
      </c>
      <c r="BI428" s="222">
        <f>IF(N428="nulová",J428,0)</f>
        <v>0</v>
      </c>
      <c r="BJ428" s="17" t="s">
        <v>83</v>
      </c>
      <c r="BK428" s="222">
        <f>ROUND(I428*H428,2)</f>
        <v>0</v>
      </c>
      <c r="BL428" s="17" t="s">
        <v>134</v>
      </c>
      <c r="BM428" s="221" t="s">
        <v>344</v>
      </c>
    </row>
    <row r="429" s="2" customFormat="1">
      <c r="A429" s="38"/>
      <c r="B429" s="39"/>
      <c r="C429" s="40"/>
      <c r="D429" s="223" t="s">
        <v>135</v>
      </c>
      <c r="E429" s="40"/>
      <c r="F429" s="224" t="s">
        <v>354</v>
      </c>
      <c r="G429" s="40"/>
      <c r="H429" s="40"/>
      <c r="I429" s="225"/>
      <c r="J429" s="40"/>
      <c r="K429" s="40"/>
      <c r="L429" s="44"/>
      <c r="M429" s="226"/>
      <c r="N429" s="227"/>
      <c r="O429" s="91"/>
      <c r="P429" s="91"/>
      <c r="Q429" s="91"/>
      <c r="R429" s="91"/>
      <c r="S429" s="91"/>
      <c r="T429" s="92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135</v>
      </c>
      <c r="AU429" s="17" t="s">
        <v>83</v>
      </c>
    </row>
    <row r="430" s="14" customFormat="1">
      <c r="A430" s="14"/>
      <c r="B430" s="250"/>
      <c r="C430" s="251"/>
      <c r="D430" s="223" t="s">
        <v>136</v>
      </c>
      <c r="E430" s="252" t="s">
        <v>1</v>
      </c>
      <c r="F430" s="253" t="s">
        <v>689</v>
      </c>
      <c r="G430" s="251"/>
      <c r="H430" s="252" t="s">
        <v>1</v>
      </c>
      <c r="I430" s="254"/>
      <c r="J430" s="251"/>
      <c r="K430" s="251"/>
      <c r="L430" s="255"/>
      <c r="M430" s="256"/>
      <c r="N430" s="257"/>
      <c r="O430" s="257"/>
      <c r="P430" s="257"/>
      <c r="Q430" s="257"/>
      <c r="R430" s="257"/>
      <c r="S430" s="257"/>
      <c r="T430" s="258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9" t="s">
        <v>136</v>
      </c>
      <c r="AU430" s="259" t="s">
        <v>83</v>
      </c>
      <c r="AV430" s="14" t="s">
        <v>83</v>
      </c>
      <c r="AW430" s="14" t="s">
        <v>32</v>
      </c>
      <c r="AX430" s="14" t="s">
        <v>75</v>
      </c>
      <c r="AY430" s="259" t="s">
        <v>129</v>
      </c>
    </row>
    <row r="431" s="12" customFormat="1">
      <c r="A431" s="12"/>
      <c r="B431" s="228"/>
      <c r="C431" s="229"/>
      <c r="D431" s="223" t="s">
        <v>136</v>
      </c>
      <c r="E431" s="230" t="s">
        <v>1</v>
      </c>
      <c r="F431" s="231" t="s">
        <v>143</v>
      </c>
      <c r="G431" s="229"/>
      <c r="H431" s="232">
        <v>3</v>
      </c>
      <c r="I431" s="233"/>
      <c r="J431" s="229"/>
      <c r="K431" s="229"/>
      <c r="L431" s="234"/>
      <c r="M431" s="235"/>
      <c r="N431" s="236"/>
      <c r="O431" s="236"/>
      <c r="P431" s="236"/>
      <c r="Q431" s="236"/>
      <c r="R431" s="236"/>
      <c r="S431" s="236"/>
      <c r="T431" s="237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T431" s="238" t="s">
        <v>136</v>
      </c>
      <c r="AU431" s="238" t="s">
        <v>83</v>
      </c>
      <c r="AV431" s="12" t="s">
        <v>85</v>
      </c>
      <c r="AW431" s="12" t="s">
        <v>32</v>
      </c>
      <c r="AX431" s="12" t="s">
        <v>75</v>
      </c>
      <c r="AY431" s="238" t="s">
        <v>129</v>
      </c>
    </row>
    <row r="432" s="14" customFormat="1">
      <c r="A432" s="14"/>
      <c r="B432" s="250"/>
      <c r="C432" s="251"/>
      <c r="D432" s="223" t="s">
        <v>136</v>
      </c>
      <c r="E432" s="252" t="s">
        <v>1</v>
      </c>
      <c r="F432" s="253" t="s">
        <v>691</v>
      </c>
      <c r="G432" s="251"/>
      <c r="H432" s="252" t="s">
        <v>1</v>
      </c>
      <c r="I432" s="254"/>
      <c r="J432" s="251"/>
      <c r="K432" s="251"/>
      <c r="L432" s="255"/>
      <c r="M432" s="256"/>
      <c r="N432" s="257"/>
      <c r="O432" s="257"/>
      <c r="P432" s="257"/>
      <c r="Q432" s="257"/>
      <c r="R432" s="257"/>
      <c r="S432" s="257"/>
      <c r="T432" s="258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9" t="s">
        <v>136</v>
      </c>
      <c r="AU432" s="259" t="s">
        <v>83</v>
      </c>
      <c r="AV432" s="14" t="s">
        <v>83</v>
      </c>
      <c r="AW432" s="14" t="s">
        <v>32</v>
      </c>
      <c r="AX432" s="14" t="s">
        <v>75</v>
      </c>
      <c r="AY432" s="259" t="s">
        <v>129</v>
      </c>
    </row>
    <row r="433" s="12" customFormat="1">
      <c r="A433" s="12"/>
      <c r="B433" s="228"/>
      <c r="C433" s="229"/>
      <c r="D433" s="223" t="s">
        <v>136</v>
      </c>
      <c r="E433" s="230" t="s">
        <v>1</v>
      </c>
      <c r="F433" s="231" t="s">
        <v>85</v>
      </c>
      <c r="G433" s="229"/>
      <c r="H433" s="232">
        <v>2</v>
      </c>
      <c r="I433" s="233"/>
      <c r="J433" s="229"/>
      <c r="K433" s="229"/>
      <c r="L433" s="234"/>
      <c r="M433" s="235"/>
      <c r="N433" s="236"/>
      <c r="O433" s="236"/>
      <c r="P433" s="236"/>
      <c r="Q433" s="236"/>
      <c r="R433" s="236"/>
      <c r="S433" s="236"/>
      <c r="T433" s="237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T433" s="238" t="s">
        <v>136</v>
      </c>
      <c r="AU433" s="238" t="s">
        <v>83</v>
      </c>
      <c r="AV433" s="12" t="s">
        <v>85</v>
      </c>
      <c r="AW433" s="12" t="s">
        <v>32</v>
      </c>
      <c r="AX433" s="12" t="s">
        <v>75</v>
      </c>
      <c r="AY433" s="238" t="s">
        <v>129</v>
      </c>
    </row>
    <row r="434" s="14" customFormat="1">
      <c r="A434" s="14"/>
      <c r="B434" s="250"/>
      <c r="C434" s="251"/>
      <c r="D434" s="223" t="s">
        <v>136</v>
      </c>
      <c r="E434" s="252" t="s">
        <v>1</v>
      </c>
      <c r="F434" s="253" t="s">
        <v>693</v>
      </c>
      <c r="G434" s="251"/>
      <c r="H434" s="252" t="s">
        <v>1</v>
      </c>
      <c r="I434" s="254"/>
      <c r="J434" s="251"/>
      <c r="K434" s="251"/>
      <c r="L434" s="255"/>
      <c r="M434" s="256"/>
      <c r="N434" s="257"/>
      <c r="O434" s="257"/>
      <c r="P434" s="257"/>
      <c r="Q434" s="257"/>
      <c r="R434" s="257"/>
      <c r="S434" s="257"/>
      <c r="T434" s="258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9" t="s">
        <v>136</v>
      </c>
      <c r="AU434" s="259" t="s">
        <v>83</v>
      </c>
      <c r="AV434" s="14" t="s">
        <v>83</v>
      </c>
      <c r="AW434" s="14" t="s">
        <v>32</v>
      </c>
      <c r="AX434" s="14" t="s">
        <v>75</v>
      </c>
      <c r="AY434" s="259" t="s">
        <v>129</v>
      </c>
    </row>
    <row r="435" s="12" customFormat="1">
      <c r="A435" s="12"/>
      <c r="B435" s="228"/>
      <c r="C435" s="229"/>
      <c r="D435" s="223" t="s">
        <v>136</v>
      </c>
      <c r="E435" s="230" t="s">
        <v>1</v>
      </c>
      <c r="F435" s="231" t="s">
        <v>85</v>
      </c>
      <c r="G435" s="229"/>
      <c r="H435" s="232">
        <v>2</v>
      </c>
      <c r="I435" s="233"/>
      <c r="J435" s="229"/>
      <c r="K435" s="229"/>
      <c r="L435" s="234"/>
      <c r="M435" s="235"/>
      <c r="N435" s="236"/>
      <c r="O435" s="236"/>
      <c r="P435" s="236"/>
      <c r="Q435" s="236"/>
      <c r="R435" s="236"/>
      <c r="S435" s="236"/>
      <c r="T435" s="237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T435" s="238" t="s">
        <v>136</v>
      </c>
      <c r="AU435" s="238" t="s">
        <v>83</v>
      </c>
      <c r="AV435" s="12" t="s">
        <v>85</v>
      </c>
      <c r="AW435" s="12" t="s">
        <v>32</v>
      </c>
      <c r="AX435" s="12" t="s">
        <v>75</v>
      </c>
      <c r="AY435" s="238" t="s">
        <v>129</v>
      </c>
    </row>
    <row r="436" s="13" customFormat="1">
      <c r="A436" s="13"/>
      <c r="B436" s="239"/>
      <c r="C436" s="240"/>
      <c r="D436" s="223" t="s">
        <v>136</v>
      </c>
      <c r="E436" s="241" t="s">
        <v>1</v>
      </c>
      <c r="F436" s="242" t="s">
        <v>138</v>
      </c>
      <c r="G436" s="240"/>
      <c r="H436" s="243">
        <v>7</v>
      </c>
      <c r="I436" s="244"/>
      <c r="J436" s="240"/>
      <c r="K436" s="240"/>
      <c r="L436" s="245"/>
      <c r="M436" s="246"/>
      <c r="N436" s="247"/>
      <c r="O436" s="247"/>
      <c r="P436" s="247"/>
      <c r="Q436" s="247"/>
      <c r="R436" s="247"/>
      <c r="S436" s="247"/>
      <c r="T436" s="248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9" t="s">
        <v>136</v>
      </c>
      <c r="AU436" s="249" t="s">
        <v>83</v>
      </c>
      <c r="AV436" s="13" t="s">
        <v>134</v>
      </c>
      <c r="AW436" s="13" t="s">
        <v>32</v>
      </c>
      <c r="AX436" s="13" t="s">
        <v>83</v>
      </c>
      <c r="AY436" s="249" t="s">
        <v>129</v>
      </c>
    </row>
    <row r="437" s="2" customFormat="1" ht="16.5" customHeight="1">
      <c r="A437" s="38"/>
      <c r="B437" s="39"/>
      <c r="C437" s="210" t="s">
        <v>345</v>
      </c>
      <c r="D437" s="210" t="s">
        <v>130</v>
      </c>
      <c r="E437" s="211" t="s">
        <v>360</v>
      </c>
      <c r="F437" s="212" t="s">
        <v>361</v>
      </c>
      <c r="G437" s="213" t="s">
        <v>300</v>
      </c>
      <c r="H437" s="214">
        <v>5</v>
      </c>
      <c r="I437" s="215"/>
      <c r="J437" s="216">
        <f>ROUND(I437*H437,2)</f>
        <v>0</v>
      </c>
      <c r="K437" s="212" t="s">
        <v>1</v>
      </c>
      <c r="L437" s="44"/>
      <c r="M437" s="217" t="s">
        <v>1</v>
      </c>
      <c r="N437" s="218" t="s">
        <v>40</v>
      </c>
      <c r="O437" s="91"/>
      <c r="P437" s="219">
        <f>O437*H437</f>
        <v>0</v>
      </c>
      <c r="Q437" s="219">
        <v>0</v>
      </c>
      <c r="R437" s="219">
        <f>Q437*H437</f>
        <v>0</v>
      </c>
      <c r="S437" s="219">
        <v>0</v>
      </c>
      <c r="T437" s="220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21" t="s">
        <v>134</v>
      </c>
      <c r="AT437" s="221" t="s">
        <v>130</v>
      </c>
      <c r="AU437" s="221" t="s">
        <v>83</v>
      </c>
      <c r="AY437" s="17" t="s">
        <v>129</v>
      </c>
      <c r="BE437" s="222">
        <f>IF(N437="základní",J437,0)</f>
        <v>0</v>
      </c>
      <c r="BF437" s="222">
        <f>IF(N437="snížená",J437,0)</f>
        <v>0</v>
      </c>
      <c r="BG437" s="222">
        <f>IF(N437="zákl. přenesená",J437,0)</f>
        <v>0</v>
      </c>
      <c r="BH437" s="222">
        <f>IF(N437="sníž. přenesená",J437,0)</f>
        <v>0</v>
      </c>
      <c r="BI437" s="222">
        <f>IF(N437="nulová",J437,0)</f>
        <v>0</v>
      </c>
      <c r="BJ437" s="17" t="s">
        <v>83</v>
      </c>
      <c r="BK437" s="222">
        <f>ROUND(I437*H437,2)</f>
        <v>0</v>
      </c>
      <c r="BL437" s="17" t="s">
        <v>134</v>
      </c>
      <c r="BM437" s="221" t="s">
        <v>348</v>
      </c>
    </row>
    <row r="438" s="2" customFormat="1">
      <c r="A438" s="38"/>
      <c r="B438" s="39"/>
      <c r="C438" s="40"/>
      <c r="D438" s="223" t="s">
        <v>135</v>
      </c>
      <c r="E438" s="40"/>
      <c r="F438" s="224" t="s">
        <v>361</v>
      </c>
      <c r="G438" s="40"/>
      <c r="H438" s="40"/>
      <c r="I438" s="225"/>
      <c r="J438" s="40"/>
      <c r="K438" s="40"/>
      <c r="L438" s="44"/>
      <c r="M438" s="226"/>
      <c r="N438" s="227"/>
      <c r="O438" s="91"/>
      <c r="P438" s="91"/>
      <c r="Q438" s="91"/>
      <c r="R438" s="91"/>
      <c r="S438" s="91"/>
      <c r="T438" s="92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135</v>
      </c>
      <c r="AU438" s="17" t="s">
        <v>83</v>
      </c>
    </row>
    <row r="439" s="14" customFormat="1">
      <c r="A439" s="14"/>
      <c r="B439" s="250"/>
      <c r="C439" s="251"/>
      <c r="D439" s="223" t="s">
        <v>136</v>
      </c>
      <c r="E439" s="252" t="s">
        <v>1</v>
      </c>
      <c r="F439" s="253" t="s">
        <v>689</v>
      </c>
      <c r="G439" s="251"/>
      <c r="H439" s="252" t="s">
        <v>1</v>
      </c>
      <c r="I439" s="254"/>
      <c r="J439" s="251"/>
      <c r="K439" s="251"/>
      <c r="L439" s="255"/>
      <c r="M439" s="256"/>
      <c r="N439" s="257"/>
      <c r="O439" s="257"/>
      <c r="P439" s="257"/>
      <c r="Q439" s="257"/>
      <c r="R439" s="257"/>
      <c r="S439" s="257"/>
      <c r="T439" s="258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9" t="s">
        <v>136</v>
      </c>
      <c r="AU439" s="259" t="s">
        <v>83</v>
      </c>
      <c r="AV439" s="14" t="s">
        <v>83</v>
      </c>
      <c r="AW439" s="14" t="s">
        <v>32</v>
      </c>
      <c r="AX439" s="14" t="s">
        <v>75</v>
      </c>
      <c r="AY439" s="259" t="s">
        <v>129</v>
      </c>
    </row>
    <row r="440" s="12" customFormat="1">
      <c r="A440" s="12"/>
      <c r="B440" s="228"/>
      <c r="C440" s="229"/>
      <c r="D440" s="223" t="s">
        <v>136</v>
      </c>
      <c r="E440" s="230" t="s">
        <v>1</v>
      </c>
      <c r="F440" s="231" t="s">
        <v>143</v>
      </c>
      <c r="G440" s="229"/>
      <c r="H440" s="232">
        <v>3</v>
      </c>
      <c r="I440" s="233"/>
      <c r="J440" s="229"/>
      <c r="K440" s="229"/>
      <c r="L440" s="234"/>
      <c r="M440" s="235"/>
      <c r="N440" s="236"/>
      <c r="O440" s="236"/>
      <c r="P440" s="236"/>
      <c r="Q440" s="236"/>
      <c r="R440" s="236"/>
      <c r="S440" s="236"/>
      <c r="T440" s="237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T440" s="238" t="s">
        <v>136</v>
      </c>
      <c r="AU440" s="238" t="s">
        <v>83</v>
      </c>
      <c r="AV440" s="12" t="s">
        <v>85</v>
      </c>
      <c r="AW440" s="12" t="s">
        <v>32</v>
      </c>
      <c r="AX440" s="12" t="s">
        <v>75</v>
      </c>
      <c r="AY440" s="238" t="s">
        <v>129</v>
      </c>
    </row>
    <row r="441" s="14" customFormat="1">
      <c r="A441" s="14"/>
      <c r="B441" s="250"/>
      <c r="C441" s="251"/>
      <c r="D441" s="223" t="s">
        <v>136</v>
      </c>
      <c r="E441" s="252" t="s">
        <v>1</v>
      </c>
      <c r="F441" s="253" t="s">
        <v>691</v>
      </c>
      <c r="G441" s="251"/>
      <c r="H441" s="252" t="s">
        <v>1</v>
      </c>
      <c r="I441" s="254"/>
      <c r="J441" s="251"/>
      <c r="K441" s="251"/>
      <c r="L441" s="255"/>
      <c r="M441" s="256"/>
      <c r="N441" s="257"/>
      <c r="O441" s="257"/>
      <c r="P441" s="257"/>
      <c r="Q441" s="257"/>
      <c r="R441" s="257"/>
      <c r="S441" s="257"/>
      <c r="T441" s="258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9" t="s">
        <v>136</v>
      </c>
      <c r="AU441" s="259" t="s">
        <v>83</v>
      </c>
      <c r="AV441" s="14" t="s">
        <v>83</v>
      </c>
      <c r="AW441" s="14" t="s">
        <v>32</v>
      </c>
      <c r="AX441" s="14" t="s">
        <v>75</v>
      </c>
      <c r="AY441" s="259" t="s">
        <v>129</v>
      </c>
    </row>
    <row r="442" s="12" customFormat="1">
      <c r="A442" s="12"/>
      <c r="B442" s="228"/>
      <c r="C442" s="229"/>
      <c r="D442" s="223" t="s">
        <v>136</v>
      </c>
      <c r="E442" s="230" t="s">
        <v>1</v>
      </c>
      <c r="F442" s="231" t="s">
        <v>85</v>
      </c>
      <c r="G442" s="229"/>
      <c r="H442" s="232">
        <v>2</v>
      </c>
      <c r="I442" s="233"/>
      <c r="J442" s="229"/>
      <c r="K442" s="229"/>
      <c r="L442" s="234"/>
      <c r="M442" s="235"/>
      <c r="N442" s="236"/>
      <c r="O442" s="236"/>
      <c r="P442" s="236"/>
      <c r="Q442" s="236"/>
      <c r="R442" s="236"/>
      <c r="S442" s="236"/>
      <c r="T442" s="237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T442" s="238" t="s">
        <v>136</v>
      </c>
      <c r="AU442" s="238" t="s">
        <v>83</v>
      </c>
      <c r="AV442" s="12" t="s">
        <v>85</v>
      </c>
      <c r="AW442" s="12" t="s">
        <v>32</v>
      </c>
      <c r="AX442" s="12" t="s">
        <v>75</v>
      </c>
      <c r="AY442" s="238" t="s">
        <v>129</v>
      </c>
    </row>
    <row r="443" s="13" customFormat="1">
      <c r="A443" s="13"/>
      <c r="B443" s="239"/>
      <c r="C443" s="240"/>
      <c r="D443" s="223" t="s">
        <v>136</v>
      </c>
      <c r="E443" s="241" t="s">
        <v>1</v>
      </c>
      <c r="F443" s="242" t="s">
        <v>138</v>
      </c>
      <c r="G443" s="240"/>
      <c r="H443" s="243">
        <v>5</v>
      </c>
      <c r="I443" s="244"/>
      <c r="J443" s="240"/>
      <c r="K443" s="240"/>
      <c r="L443" s="245"/>
      <c r="M443" s="246"/>
      <c r="N443" s="247"/>
      <c r="O443" s="247"/>
      <c r="P443" s="247"/>
      <c r="Q443" s="247"/>
      <c r="R443" s="247"/>
      <c r="S443" s="247"/>
      <c r="T443" s="248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9" t="s">
        <v>136</v>
      </c>
      <c r="AU443" s="249" t="s">
        <v>83</v>
      </c>
      <c r="AV443" s="13" t="s">
        <v>134</v>
      </c>
      <c r="AW443" s="13" t="s">
        <v>32</v>
      </c>
      <c r="AX443" s="13" t="s">
        <v>83</v>
      </c>
      <c r="AY443" s="249" t="s">
        <v>129</v>
      </c>
    </row>
    <row r="444" s="2" customFormat="1" ht="16.5" customHeight="1">
      <c r="A444" s="38"/>
      <c r="B444" s="39"/>
      <c r="C444" s="210" t="s">
        <v>261</v>
      </c>
      <c r="D444" s="210" t="s">
        <v>130</v>
      </c>
      <c r="E444" s="211" t="s">
        <v>363</v>
      </c>
      <c r="F444" s="212" t="s">
        <v>364</v>
      </c>
      <c r="G444" s="213" t="s">
        <v>300</v>
      </c>
      <c r="H444" s="214">
        <v>2</v>
      </c>
      <c r="I444" s="215"/>
      <c r="J444" s="216">
        <f>ROUND(I444*H444,2)</f>
        <v>0</v>
      </c>
      <c r="K444" s="212" t="s">
        <v>1</v>
      </c>
      <c r="L444" s="44"/>
      <c r="M444" s="217" t="s">
        <v>1</v>
      </c>
      <c r="N444" s="218" t="s">
        <v>40</v>
      </c>
      <c r="O444" s="91"/>
      <c r="P444" s="219">
        <f>O444*H444</f>
        <v>0</v>
      </c>
      <c r="Q444" s="219">
        <v>0</v>
      </c>
      <c r="R444" s="219">
        <f>Q444*H444</f>
        <v>0</v>
      </c>
      <c r="S444" s="219">
        <v>0</v>
      </c>
      <c r="T444" s="220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1" t="s">
        <v>134</v>
      </c>
      <c r="AT444" s="221" t="s">
        <v>130</v>
      </c>
      <c r="AU444" s="221" t="s">
        <v>83</v>
      </c>
      <c r="AY444" s="17" t="s">
        <v>129</v>
      </c>
      <c r="BE444" s="222">
        <f>IF(N444="základní",J444,0)</f>
        <v>0</v>
      </c>
      <c r="BF444" s="222">
        <f>IF(N444="snížená",J444,0)</f>
        <v>0</v>
      </c>
      <c r="BG444" s="222">
        <f>IF(N444="zákl. přenesená",J444,0)</f>
        <v>0</v>
      </c>
      <c r="BH444" s="222">
        <f>IF(N444="sníž. přenesená",J444,0)</f>
        <v>0</v>
      </c>
      <c r="BI444" s="222">
        <f>IF(N444="nulová",J444,0)</f>
        <v>0</v>
      </c>
      <c r="BJ444" s="17" t="s">
        <v>83</v>
      </c>
      <c r="BK444" s="222">
        <f>ROUND(I444*H444,2)</f>
        <v>0</v>
      </c>
      <c r="BL444" s="17" t="s">
        <v>134</v>
      </c>
      <c r="BM444" s="221" t="s">
        <v>351</v>
      </c>
    </row>
    <row r="445" s="2" customFormat="1">
      <c r="A445" s="38"/>
      <c r="B445" s="39"/>
      <c r="C445" s="40"/>
      <c r="D445" s="223" t="s">
        <v>135</v>
      </c>
      <c r="E445" s="40"/>
      <c r="F445" s="224" t="s">
        <v>364</v>
      </c>
      <c r="G445" s="40"/>
      <c r="H445" s="40"/>
      <c r="I445" s="225"/>
      <c r="J445" s="40"/>
      <c r="K445" s="40"/>
      <c r="L445" s="44"/>
      <c r="M445" s="226"/>
      <c r="N445" s="227"/>
      <c r="O445" s="91"/>
      <c r="P445" s="91"/>
      <c r="Q445" s="91"/>
      <c r="R445" s="91"/>
      <c r="S445" s="91"/>
      <c r="T445" s="92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135</v>
      </c>
      <c r="AU445" s="17" t="s">
        <v>83</v>
      </c>
    </row>
    <row r="446" s="14" customFormat="1">
      <c r="A446" s="14"/>
      <c r="B446" s="250"/>
      <c r="C446" s="251"/>
      <c r="D446" s="223" t="s">
        <v>136</v>
      </c>
      <c r="E446" s="252" t="s">
        <v>1</v>
      </c>
      <c r="F446" s="253" t="s">
        <v>693</v>
      </c>
      <c r="G446" s="251"/>
      <c r="H446" s="252" t="s">
        <v>1</v>
      </c>
      <c r="I446" s="254"/>
      <c r="J446" s="251"/>
      <c r="K446" s="251"/>
      <c r="L446" s="255"/>
      <c r="M446" s="256"/>
      <c r="N446" s="257"/>
      <c r="O446" s="257"/>
      <c r="P446" s="257"/>
      <c r="Q446" s="257"/>
      <c r="R446" s="257"/>
      <c r="S446" s="257"/>
      <c r="T446" s="258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9" t="s">
        <v>136</v>
      </c>
      <c r="AU446" s="259" t="s">
        <v>83</v>
      </c>
      <c r="AV446" s="14" t="s">
        <v>83</v>
      </c>
      <c r="AW446" s="14" t="s">
        <v>32</v>
      </c>
      <c r="AX446" s="14" t="s">
        <v>75</v>
      </c>
      <c r="AY446" s="259" t="s">
        <v>129</v>
      </c>
    </row>
    <row r="447" s="12" customFormat="1">
      <c r="A447" s="12"/>
      <c r="B447" s="228"/>
      <c r="C447" s="229"/>
      <c r="D447" s="223" t="s">
        <v>136</v>
      </c>
      <c r="E447" s="230" t="s">
        <v>1</v>
      </c>
      <c r="F447" s="231" t="s">
        <v>85</v>
      </c>
      <c r="G447" s="229"/>
      <c r="H447" s="232">
        <v>2</v>
      </c>
      <c r="I447" s="233"/>
      <c r="J447" s="229"/>
      <c r="K447" s="229"/>
      <c r="L447" s="234"/>
      <c r="M447" s="235"/>
      <c r="N447" s="236"/>
      <c r="O447" s="236"/>
      <c r="P447" s="236"/>
      <c r="Q447" s="236"/>
      <c r="R447" s="236"/>
      <c r="S447" s="236"/>
      <c r="T447" s="237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T447" s="238" t="s">
        <v>136</v>
      </c>
      <c r="AU447" s="238" t="s">
        <v>83</v>
      </c>
      <c r="AV447" s="12" t="s">
        <v>85</v>
      </c>
      <c r="AW447" s="12" t="s">
        <v>32</v>
      </c>
      <c r="AX447" s="12" t="s">
        <v>75</v>
      </c>
      <c r="AY447" s="238" t="s">
        <v>129</v>
      </c>
    </row>
    <row r="448" s="13" customFormat="1">
      <c r="A448" s="13"/>
      <c r="B448" s="239"/>
      <c r="C448" s="240"/>
      <c r="D448" s="223" t="s">
        <v>136</v>
      </c>
      <c r="E448" s="241" t="s">
        <v>1</v>
      </c>
      <c r="F448" s="242" t="s">
        <v>138</v>
      </c>
      <c r="G448" s="240"/>
      <c r="H448" s="243">
        <v>2</v>
      </c>
      <c r="I448" s="244"/>
      <c r="J448" s="240"/>
      <c r="K448" s="240"/>
      <c r="L448" s="245"/>
      <c r="M448" s="246"/>
      <c r="N448" s="247"/>
      <c r="O448" s="247"/>
      <c r="P448" s="247"/>
      <c r="Q448" s="247"/>
      <c r="R448" s="247"/>
      <c r="S448" s="247"/>
      <c r="T448" s="24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9" t="s">
        <v>136</v>
      </c>
      <c r="AU448" s="249" t="s">
        <v>83</v>
      </c>
      <c r="AV448" s="13" t="s">
        <v>134</v>
      </c>
      <c r="AW448" s="13" t="s">
        <v>32</v>
      </c>
      <c r="AX448" s="13" t="s">
        <v>83</v>
      </c>
      <c r="AY448" s="249" t="s">
        <v>129</v>
      </c>
    </row>
    <row r="449" s="2" customFormat="1" ht="21.75" customHeight="1">
      <c r="A449" s="38"/>
      <c r="B449" s="39"/>
      <c r="C449" s="210" t="s">
        <v>352</v>
      </c>
      <c r="D449" s="210" t="s">
        <v>130</v>
      </c>
      <c r="E449" s="211" t="s">
        <v>370</v>
      </c>
      <c r="F449" s="212" t="s">
        <v>371</v>
      </c>
      <c r="G449" s="213" t="s">
        <v>300</v>
      </c>
      <c r="H449" s="214">
        <v>11</v>
      </c>
      <c r="I449" s="215"/>
      <c r="J449" s="216">
        <f>ROUND(I449*H449,2)</f>
        <v>0</v>
      </c>
      <c r="K449" s="212" t="s">
        <v>1</v>
      </c>
      <c r="L449" s="44"/>
      <c r="M449" s="217" t="s">
        <v>1</v>
      </c>
      <c r="N449" s="218" t="s">
        <v>40</v>
      </c>
      <c r="O449" s="91"/>
      <c r="P449" s="219">
        <f>O449*H449</f>
        <v>0</v>
      </c>
      <c r="Q449" s="219">
        <v>0</v>
      </c>
      <c r="R449" s="219">
        <f>Q449*H449</f>
        <v>0</v>
      </c>
      <c r="S449" s="219">
        <v>0</v>
      </c>
      <c r="T449" s="220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21" t="s">
        <v>134</v>
      </c>
      <c r="AT449" s="221" t="s">
        <v>130</v>
      </c>
      <c r="AU449" s="221" t="s">
        <v>83</v>
      </c>
      <c r="AY449" s="17" t="s">
        <v>129</v>
      </c>
      <c r="BE449" s="222">
        <f>IF(N449="základní",J449,0)</f>
        <v>0</v>
      </c>
      <c r="BF449" s="222">
        <f>IF(N449="snížená",J449,0)</f>
        <v>0</v>
      </c>
      <c r="BG449" s="222">
        <f>IF(N449="zákl. přenesená",J449,0)</f>
        <v>0</v>
      </c>
      <c r="BH449" s="222">
        <f>IF(N449="sníž. přenesená",J449,0)</f>
        <v>0</v>
      </c>
      <c r="BI449" s="222">
        <f>IF(N449="nulová",J449,0)</f>
        <v>0</v>
      </c>
      <c r="BJ449" s="17" t="s">
        <v>83</v>
      </c>
      <c r="BK449" s="222">
        <f>ROUND(I449*H449,2)</f>
        <v>0</v>
      </c>
      <c r="BL449" s="17" t="s">
        <v>134</v>
      </c>
      <c r="BM449" s="221" t="s">
        <v>355</v>
      </c>
    </row>
    <row r="450" s="2" customFormat="1">
      <c r="A450" s="38"/>
      <c r="B450" s="39"/>
      <c r="C450" s="40"/>
      <c r="D450" s="223" t="s">
        <v>135</v>
      </c>
      <c r="E450" s="40"/>
      <c r="F450" s="224" t="s">
        <v>371</v>
      </c>
      <c r="G450" s="40"/>
      <c r="H450" s="40"/>
      <c r="I450" s="225"/>
      <c r="J450" s="40"/>
      <c r="K450" s="40"/>
      <c r="L450" s="44"/>
      <c r="M450" s="226"/>
      <c r="N450" s="227"/>
      <c r="O450" s="91"/>
      <c r="P450" s="91"/>
      <c r="Q450" s="91"/>
      <c r="R450" s="91"/>
      <c r="S450" s="91"/>
      <c r="T450" s="92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135</v>
      </c>
      <c r="AU450" s="17" t="s">
        <v>83</v>
      </c>
    </row>
    <row r="451" s="14" customFormat="1">
      <c r="A451" s="14"/>
      <c r="B451" s="250"/>
      <c r="C451" s="251"/>
      <c r="D451" s="223" t="s">
        <v>136</v>
      </c>
      <c r="E451" s="252" t="s">
        <v>1</v>
      </c>
      <c r="F451" s="253" t="s">
        <v>689</v>
      </c>
      <c r="G451" s="251"/>
      <c r="H451" s="252" t="s">
        <v>1</v>
      </c>
      <c r="I451" s="254"/>
      <c r="J451" s="251"/>
      <c r="K451" s="251"/>
      <c r="L451" s="255"/>
      <c r="M451" s="256"/>
      <c r="N451" s="257"/>
      <c r="O451" s="257"/>
      <c r="P451" s="257"/>
      <c r="Q451" s="257"/>
      <c r="R451" s="257"/>
      <c r="S451" s="257"/>
      <c r="T451" s="258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9" t="s">
        <v>136</v>
      </c>
      <c r="AU451" s="259" t="s">
        <v>83</v>
      </c>
      <c r="AV451" s="14" t="s">
        <v>83</v>
      </c>
      <c r="AW451" s="14" t="s">
        <v>32</v>
      </c>
      <c r="AX451" s="14" t="s">
        <v>75</v>
      </c>
      <c r="AY451" s="259" t="s">
        <v>129</v>
      </c>
    </row>
    <row r="452" s="12" customFormat="1">
      <c r="A452" s="12"/>
      <c r="B452" s="228"/>
      <c r="C452" s="229"/>
      <c r="D452" s="223" t="s">
        <v>136</v>
      </c>
      <c r="E452" s="230" t="s">
        <v>1</v>
      </c>
      <c r="F452" s="231" t="s">
        <v>134</v>
      </c>
      <c r="G452" s="229"/>
      <c r="H452" s="232">
        <v>4</v>
      </c>
      <c r="I452" s="233"/>
      <c r="J452" s="229"/>
      <c r="K452" s="229"/>
      <c r="L452" s="234"/>
      <c r="M452" s="235"/>
      <c r="N452" s="236"/>
      <c r="O452" s="236"/>
      <c r="P452" s="236"/>
      <c r="Q452" s="236"/>
      <c r="R452" s="236"/>
      <c r="S452" s="236"/>
      <c r="T452" s="237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T452" s="238" t="s">
        <v>136</v>
      </c>
      <c r="AU452" s="238" t="s">
        <v>83</v>
      </c>
      <c r="AV452" s="12" t="s">
        <v>85</v>
      </c>
      <c r="AW452" s="12" t="s">
        <v>32</v>
      </c>
      <c r="AX452" s="12" t="s">
        <v>75</v>
      </c>
      <c r="AY452" s="238" t="s">
        <v>129</v>
      </c>
    </row>
    <row r="453" s="14" customFormat="1">
      <c r="A453" s="14"/>
      <c r="B453" s="250"/>
      <c r="C453" s="251"/>
      <c r="D453" s="223" t="s">
        <v>136</v>
      </c>
      <c r="E453" s="252" t="s">
        <v>1</v>
      </c>
      <c r="F453" s="253" t="s">
        <v>691</v>
      </c>
      <c r="G453" s="251"/>
      <c r="H453" s="252" t="s">
        <v>1</v>
      </c>
      <c r="I453" s="254"/>
      <c r="J453" s="251"/>
      <c r="K453" s="251"/>
      <c r="L453" s="255"/>
      <c r="M453" s="256"/>
      <c r="N453" s="257"/>
      <c r="O453" s="257"/>
      <c r="P453" s="257"/>
      <c r="Q453" s="257"/>
      <c r="R453" s="257"/>
      <c r="S453" s="257"/>
      <c r="T453" s="258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9" t="s">
        <v>136</v>
      </c>
      <c r="AU453" s="259" t="s">
        <v>83</v>
      </c>
      <c r="AV453" s="14" t="s">
        <v>83</v>
      </c>
      <c r="AW453" s="14" t="s">
        <v>32</v>
      </c>
      <c r="AX453" s="14" t="s">
        <v>75</v>
      </c>
      <c r="AY453" s="259" t="s">
        <v>129</v>
      </c>
    </row>
    <row r="454" s="12" customFormat="1">
      <c r="A454" s="12"/>
      <c r="B454" s="228"/>
      <c r="C454" s="229"/>
      <c r="D454" s="223" t="s">
        <v>136</v>
      </c>
      <c r="E454" s="230" t="s">
        <v>1</v>
      </c>
      <c r="F454" s="231" t="s">
        <v>143</v>
      </c>
      <c r="G454" s="229"/>
      <c r="H454" s="232">
        <v>3</v>
      </c>
      <c r="I454" s="233"/>
      <c r="J454" s="229"/>
      <c r="K454" s="229"/>
      <c r="L454" s="234"/>
      <c r="M454" s="235"/>
      <c r="N454" s="236"/>
      <c r="O454" s="236"/>
      <c r="P454" s="236"/>
      <c r="Q454" s="236"/>
      <c r="R454" s="236"/>
      <c r="S454" s="236"/>
      <c r="T454" s="237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T454" s="238" t="s">
        <v>136</v>
      </c>
      <c r="AU454" s="238" t="s">
        <v>83</v>
      </c>
      <c r="AV454" s="12" t="s">
        <v>85</v>
      </c>
      <c r="AW454" s="12" t="s">
        <v>32</v>
      </c>
      <c r="AX454" s="12" t="s">
        <v>75</v>
      </c>
      <c r="AY454" s="238" t="s">
        <v>129</v>
      </c>
    </row>
    <row r="455" s="14" customFormat="1">
      <c r="A455" s="14"/>
      <c r="B455" s="250"/>
      <c r="C455" s="251"/>
      <c r="D455" s="223" t="s">
        <v>136</v>
      </c>
      <c r="E455" s="252" t="s">
        <v>1</v>
      </c>
      <c r="F455" s="253" t="s">
        <v>693</v>
      </c>
      <c r="G455" s="251"/>
      <c r="H455" s="252" t="s">
        <v>1</v>
      </c>
      <c r="I455" s="254"/>
      <c r="J455" s="251"/>
      <c r="K455" s="251"/>
      <c r="L455" s="255"/>
      <c r="M455" s="256"/>
      <c r="N455" s="257"/>
      <c r="O455" s="257"/>
      <c r="P455" s="257"/>
      <c r="Q455" s="257"/>
      <c r="R455" s="257"/>
      <c r="S455" s="257"/>
      <c r="T455" s="258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9" t="s">
        <v>136</v>
      </c>
      <c r="AU455" s="259" t="s">
        <v>83</v>
      </c>
      <c r="AV455" s="14" t="s">
        <v>83</v>
      </c>
      <c r="AW455" s="14" t="s">
        <v>32</v>
      </c>
      <c r="AX455" s="14" t="s">
        <v>75</v>
      </c>
      <c r="AY455" s="259" t="s">
        <v>129</v>
      </c>
    </row>
    <row r="456" s="12" customFormat="1">
      <c r="A456" s="12"/>
      <c r="B456" s="228"/>
      <c r="C456" s="229"/>
      <c r="D456" s="223" t="s">
        <v>136</v>
      </c>
      <c r="E456" s="230" t="s">
        <v>1</v>
      </c>
      <c r="F456" s="231" t="s">
        <v>134</v>
      </c>
      <c r="G456" s="229"/>
      <c r="H456" s="232">
        <v>4</v>
      </c>
      <c r="I456" s="233"/>
      <c r="J456" s="229"/>
      <c r="K456" s="229"/>
      <c r="L456" s="234"/>
      <c r="M456" s="235"/>
      <c r="N456" s="236"/>
      <c r="O456" s="236"/>
      <c r="P456" s="236"/>
      <c r="Q456" s="236"/>
      <c r="R456" s="236"/>
      <c r="S456" s="236"/>
      <c r="T456" s="237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T456" s="238" t="s">
        <v>136</v>
      </c>
      <c r="AU456" s="238" t="s">
        <v>83</v>
      </c>
      <c r="AV456" s="12" t="s">
        <v>85</v>
      </c>
      <c r="AW456" s="12" t="s">
        <v>32</v>
      </c>
      <c r="AX456" s="12" t="s">
        <v>75</v>
      </c>
      <c r="AY456" s="238" t="s">
        <v>129</v>
      </c>
    </row>
    <row r="457" s="13" customFormat="1">
      <c r="A457" s="13"/>
      <c r="B457" s="239"/>
      <c r="C457" s="240"/>
      <c r="D457" s="223" t="s">
        <v>136</v>
      </c>
      <c r="E457" s="241" t="s">
        <v>1</v>
      </c>
      <c r="F457" s="242" t="s">
        <v>138</v>
      </c>
      <c r="G457" s="240"/>
      <c r="H457" s="243">
        <v>11</v>
      </c>
      <c r="I457" s="244"/>
      <c r="J457" s="240"/>
      <c r="K457" s="240"/>
      <c r="L457" s="245"/>
      <c r="M457" s="246"/>
      <c r="N457" s="247"/>
      <c r="O457" s="247"/>
      <c r="P457" s="247"/>
      <c r="Q457" s="247"/>
      <c r="R457" s="247"/>
      <c r="S457" s="247"/>
      <c r="T457" s="24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9" t="s">
        <v>136</v>
      </c>
      <c r="AU457" s="249" t="s">
        <v>83</v>
      </c>
      <c r="AV457" s="13" t="s">
        <v>134</v>
      </c>
      <c r="AW457" s="13" t="s">
        <v>32</v>
      </c>
      <c r="AX457" s="13" t="s">
        <v>83</v>
      </c>
      <c r="AY457" s="249" t="s">
        <v>129</v>
      </c>
    </row>
    <row r="458" s="2" customFormat="1" ht="16.5" customHeight="1">
      <c r="A458" s="38"/>
      <c r="B458" s="39"/>
      <c r="C458" s="210" t="s">
        <v>268</v>
      </c>
      <c r="D458" s="210" t="s">
        <v>130</v>
      </c>
      <c r="E458" s="211" t="s">
        <v>776</v>
      </c>
      <c r="F458" s="212" t="s">
        <v>777</v>
      </c>
      <c r="G458" s="213" t="s">
        <v>300</v>
      </c>
      <c r="H458" s="214">
        <v>1</v>
      </c>
      <c r="I458" s="215"/>
      <c r="J458" s="216">
        <f>ROUND(I458*H458,2)</f>
        <v>0</v>
      </c>
      <c r="K458" s="212" t="s">
        <v>1</v>
      </c>
      <c r="L458" s="44"/>
      <c r="M458" s="217" t="s">
        <v>1</v>
      </c>
      <c r="N458" s="218" t="s">
        <v>40</v>
      </c>
      <c r="O458" s="91"/>
      <c r="P458" s="219">
        <f>O458*H458</f>
        <v>0</v>
      </c>
      <c r="Q458" s="219">
        <v>0</v>
      </c>
      <c r="R458" s="219">
        <f>Q458*H458</f>
        <v>0</v>
      </c>
      <c r="S458" s="219">
        <v>0</v>
      </c>
      <c r="T458" s="220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1" t="s">
        <v>134</v>
      </c>
      <c r="AT458" s="221" t="s">
        <v>130</v>
      </c>
      <c r="AU458" s="221" t="s">
        <v>83</v>
      </c>
      <c r="AY458" s="17" t="s">
        <v>129</v>
      </c>
      <c r="BE458" s="222">
        <f>IF(N458="základní",J458,0)</f>
        <v>0</v>
      </c>
      <c r="BF458" s="222">
        <f>IF(N458="snížená",J458,0)</f>
        <v>0</v>
      </c>
      <c r="BG458" s="222">
        <f>IF(N458="zákl. přenesená",J458,0)</f>
        <v>0</v>
      </c>
      <c r="BH458" s="222">
        <f>IF(N458="sníž. přenesená",J458,0)</f>
        <v>0</v>
      </c>
      <c r="BI458" s="222">
        <f>IF(N458="nulová",J458,0)</f>
        <v>0</v>
      </c>
      <c r="BJ458" s="17" t="s">
        <v>83</v>
      </c>
      <c r="BK458" s="222">
        <f>ROUND(I458*H458,2)</f>
        <v>0</v>
      </c>
      <c r="BL458" s="17" t="s">
        <v>134</v>
      </c>
      <c r="BM458" s="221" t="s">
        <v>358</v>
      </c>
    </row>
    <row r="459" s="2" customFormat="1">
      <c r="A459" s="38"/>
      <c r="B459" s="39"/>
      <c r="C459" s="40"/>
      <c r="D459" s="223" t="s">
        <v>135</v>
      </c>
      <c r="E459" s="40"/>
      <c r="F459" s="224" t="s">
        <v>777</v>
      </c>
      <c r="G459" s="40"/>
      <c r="H459" s="40"/>
      <c r="I459" s="225"/>
      <c r="J459" s="40"/>
      <c r="K459" s="40"/>
      <c r="L459" s="44"/>
      <c r="M459" s="226"/>
      <c r="N459" s="227"/>
      <c r="O459" s="91"/>
      <c r="P459" s="91"/>
      <c r="Q459" s="91"/>
      <c r="R459" s="91"/>
      <c r="S459" s="91"/>
      <c r="T459" s="92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135</v>
      </c>
      <c r="AU459" s="17" t="s">
        <v>83</v>
      </c>
    </row>
    <row r="460" s="14" customFormat="1">
      <c r="A460" s="14"/>
      <c r="B460" s="250"/>
      <c r="C460" s="251"/>
      <c r="D460" s="223" t="s">
        <v>136</v>
      </c>
      <c r="E460" s="252" t="s">
        <v>1</v>
      </c>
      <c r="F460" s="253" t="s">
        <v>691</v>
      </c>
      <c r="G460" s="251"/>
      <c r="H460" s="252" t="s">
        <v>1</v>
      </c>
      <c r="I460" s="254"/>
      <c r="J460" s="251"/>
      <c r="K460" s="251"/>
      <c r="L460" s="255"/>
      <c r="M460" s="256"/>
      <c r="N460" s="257"/>
      <c r="O460" s="257"/>
      <c r="P460" s="257"/>
      <c r="Q460" s="257"/>
      <c r="R460" s="257"/>
      <c r="S460" s="257"/>
      <c r="T460" s="258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9" t="s">
        <v>136</v>
      </c>
      <c r="AU460" s="259" t="s">
        <v>83</v>
      </c>
      <c r="AV460" s="14" t="s">
        <v>83</v>
      </c>
      <c r="AW460" s="14" t="s">
        <v>32</v>
      </c>
      <c r="AX460" s="14" t="s">
        <v>75</v>
      </c>
      <c r="AY460" s="259" t="s">
        <v>129</v>
      </c>
    </row>
    <row r="461" s="12" customFormat="1">
      <c r="A461" s="12"/>
      <c r="B461" s="228"/>
      <c r="C461" s="229"/>
      <c r="D461" s="223" t="s">
        <v>136</v>
      </c>
      <c r="E461" s="230" t="s">
        <v>1</v>
      </c>
      <c r="F461" s="231" t="s">
        <v>83</v>
      </c>
      <c r="G461" s="229"/>
      <c r="H461" s="232">
        <v>1</v>
      </c>
      <c r="I461" s="233"/>
      <c r="J461" s="229"/>
      <c r="K461" s="229"/>
      <c r="L461" s="234"/>
      <c r="M461" s="235"/>
      <c r="N461" s="236"/>
      <c r="O461" s="236"/>
      <c r="P461" s="236"/>
      <c r="Q461" s="236"/>
      <c r="R461" s="236"/>
      <c r="S461" s="236"/>
      <c r="T461" s="237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T461" s="238" t="s">
        <v>136</v>
      </c>
      <c r="AU461" s="238" t="s">
        <v>83</v>
      </c>
      <c r="AV461" s="12" t="s">
        <v>85</v>
      </c>
      <c r="AW461" s="12" t="s">
        <v>32</v>
      </c>
      <c r="AX461" s="12" t="s">
        <v>75</v>
      </c>
      <c r="AY461" s="238" t="s">
        <v>129</v>
      </c>
    </row>
    <row r="462" s="13" customFormat="1">
      <c r="A462" s="13"/>
      <c r="B462" s="239"/>
      <c r="C462" s="240"/>
      <c r="D462" s="223" t="s">
        <v>136</v>
      </c>
      <c r="E462" s="241" t="s">
        <v>1</v>
      </c>
      <c r="F462" s="242" t="s">
        <v>138</v>
      </c>
      <c r="G462" s="240"/>
      <c r="H462" s="243">
        <v>1</v>
      </c>
      <c r="I462" s="244"/>
      <c r="J462" s="240"/>
      <c r="K462" s="240"/>
      <c r="L462" s="245"/>
      <c r="M462" s="246"/>
      <c r="N462" s="247"/>
      <c r="O462" s="247"/>
      <c r="P462" s="247"/>
      <c r="Q462" s="247"/>
      <c r="R462" s="247"/>
      <c r="S462" s="247"/>
      <c r="T462" s="248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9" t="s">
        <v>136</v>
      </c>
      <c r="AU462" s="249" t="s">
        <v>83</v>
      </c>
      <c r="AV462" s="13" t="s">
        <v>134</v>
      </c>
      <c r="AW462" s="13" t="s">
        <v>32</v>
      </c>
      <c r="AX462" s="13" t="s">
        <v>83</v>
      </c>
      <c r="AY462" s="249" t="s">
        <v>129</v>
      </c>
    </row>
    <row r="463" s="2" customFormat="1" ht="16.5" customHeight="1">
      <c r="A463" s="38"/>
      <c r="B463" s="39"/>
      <c r="C463" s="210" t="s">
        <v>359</v>
      </c>
      <c r="D463" s="210" t="s">
        <v>130</v>
      </c>
      <c r="E463" s="211" t="s">
        <v>374</v>
      </c>
      <c r="F463" s="212" t="s">
        <v>375</v>
      </c>
      <c r="G463" s="213" t="s">
        <v>300</v>
      </c>
      <c r="H463" s="214">
        <v>3</v>
      </c>
      <c r="I463" s="215"/>
      <c r="J463" s="216">
        <f>ROUND(I463*H463,2)</f>
        <v>0</v>
      </c>
      <c r="K463" s="212" t="s">
        <v>1</v>
      </c>
      <c r="L463" s="44"/>
      <c r="M463" s="217" t="s">
        <v>1</v>
      </c>
      <c r="N463" s="218" t="s">
        <v>40</v>
      </c>
      <c r="O463" s="91"/>
      <c r="P463" s="219">
        <f>O463*H463</f>
        <v>0</v>
      </c>
      <c r="Q463" s="219">
        <v>0</v>
      </c>
      <c r="R463" s="219">
        <f>Q463*H463</f>
        <v>0</v>
      </c>
      <c r="S463" s="219">
        <v>0</v>
      </c>
      <c r="T463" s="220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1" t="s">
        <v>134</v>
      </c>
      <c r="AT463" s="221" t="s">
        <v>130</v>
      </c>
      <c r="AU463" s="221" t="s">
        <v>83</v>
      </c>
      <c r="AY463" s="17" t="s">
        <v>129</v>
      </c>
      <c r="BE463" s="222">
        <f>IF(N463="základní",J463,0)</f>
        <v>0</v>
      </c>
      <c r="BF463" s="222">
        <f>IF(N463="snížená",J463,0)</f>
        <v>0</v>
      </c>
      <c r="BG463" s="222">
        <f>IF(N463="zákl. přenesená",J463,0)</f>
        <v>0</v>
      </c>
      <c r="BH463" s="222">
        <f>IF(N463="sníž. přenesená",J463,0)</f>
        <v>0</v>
      </c>
      <c r="BI463" s="222">
        <f>IF(N463="nulová",J463,0)</f>
        <v>0</v>
      </c>
      <c r="BJ463" s="17" t="s">
        <v>83</v>
      </c>
      <c r="BK463" s="222">
        <f>ROUND(I463*H463,2)</f>
        <v>0</v>
      </c>
      <c r="BL463" s="17" t="s">
        <v>134</v>
      </c>
      <c r="BM463" s="221" t="s">
        <v>362</v>
      </c>
    </row>
    <row r="464" s="2" customFormat="1">
      <c r="A464" s="38"/>
      <c r="B464" s="39"/>
      <c r="C464" s="40"/>
      <c r="D464" s="223" t="s">
        <v>135</v>
      </c>
      <c r="E464" s="40"/>
      <c r="F464" s="224" t="s">
        <v>375</v>
      </c>
      <c r="G464" s="40"/>
      <c r="H464" s="40"/>
      <c r="I464" s="225"/>
      <c r="J464" s="40"/>
      <c r="K464" s="40"/>
      <c r="L464" s="44"/>
      <c r="M464" s="226"/>
      <c r="N464" s="227"/>
      <c r="O464" s="91"/>
      <c r="P464" s="91"/>
      <c r="Q464" s="91"/>
      <c r="R464" s="91"/>
      <c r="S464" s="91"/>
      <c r="T464" s="92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135</v>
      </c>
      <c r="AU464" s="17" t="s">
        <v>83</v>
      </c>
    </row>
    <row r="465" s="14" customFormat="1">
      <c r="A465" s="14"/>
      <c r="B465" s="250"/>
      <c r="C465" s="251"/>
      <c r="D465" s="223" t="s">
        <v>136</v>
      </c>
      <c r="E465" s="252" t="s">
        <v>1</v>
      </c>
      <c r="F465" s="253" t="s">
        <v>689</v>
      </c>
      <c r="G465" s="251"/>
      <c r="H465" s="252" t="s">
        <v>1</v>
      </c>
      <c r="I465" s="254"/>
      <c r="J465" s="251"/>
      <c r="K465" s="251"/>
      <c r="L465" s="255"/>
      <c r="M465" s="256"/>
      <c r="N465" s="257"/>
      <c r="O465" s="257"/>
      <c r="P465" s="257"/>
      <c r="Q465" s="257"/>
      <c r="R465" s="257"/>
      <c r="S465" s="257"/>
      <c r="T465" s="258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9" t="s">
        <v>136</v>
      </c>
      <c r="AU465" s="259" t="s">
        <v>83</v>
      </c>
      <c r="AV465" s="14" t="s">
        <v>83</v>
      </c>
      <c r="AW465" s="14" t="s">
        <v>32</v>
      </c>
      <c r="AX465" s="14" t="s">
        <v>75</v>
      </c>
      <c r="AY465" s="259" t="s">
        <v>129</v>
      </c>
    </row>
    <row r="466" s="12" customFormat="1">
      <c r="A466" s="12"/>
      <c r="B466" s="228"/>
      <c r="C466" s="229"/>
      <c r="D466" s="223" t="s">
        <v>136</v>
      </c>
      <c r="E466" s="230" t="s">
        <v>1</v>
      </c>
      <c r="F466" s="231" t="s">
        <v>85</v>
      </c>
      <c r="G466" s="229"/>
      <c r="H466" s="232">
        <v>2</v>
      </c>
      <c r="I466" s="233"/>
      <c r="J466" s="229"/>
      <c r="K466" s="229"/>
      <c r="L466" s="234"/>
      <c r="M466" s="235"/>
      <c r="N466" s="236"/>
      <c r="O466" s="236"/>
      <c r="P466" s="236"/>
      <c r="Q466" s="236"/>
      <c r="R466" s="236"/>
      <c r="S466" s="236"/>
      <c r="T466" s="237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T466" s="238" t="s">
        <v>136</v>
      </c>
      <c r="AU466" s="238" t="s">
        <v>83</v>
      </c>
      <c r="AV466" s="12" t="s">
        <v>85</v>
      </c>
      <c r="AW466" s="12" t="s">
        <v>32</v>
      </c>
      <c r="AX466" s="12" t="s">
        <v>75</v>
      </c>
      <c r="AY466" s="238" t="s">
        <v>129</v>
      </c>
    </row>
    <row r="467" s="14" customFormat="1">
      <c r="A467" s="14"/>
      <c r="B467" s="250"/>
      <c r="C467" s="251"/>
      <c r="D467" s="223" t="s">
        <v>136</v>
      </c>
      <c r="E467" s="252" t="s">
        <v>1</v>
      </c>
      <c r="F467" s="253" t="s">
        <v>693</v>
      </c>
      <c r="G467" s="251"/>
      <c r="H467" s="252" t="s">
        <v>1</v>
      </c>
      <c r="I467" s="254"/>
      <c r="J467" s="251"/>
      <c r="K467" s="251"/>
      <c r="L467" s="255"/>
      <c r="M467" s="256"/>
      <c r="N467" s="257"/>
      <c r="O467" s="257"/>
      <c r="P467" s="257"/>
      <c r="Q467" s="257"/>
      <c r="R467" s="257"/>
      <c r="S467" s="257"/>
      <c r="T467" s="258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9" t="s">
        <v>136</v>
      </c>
      <c r="AU467" s="259" t="s">
        <v>83</v>
      </c>
      <c r="AV467" s="14" t="s">
        <v>83</v>
      </c>
      <c r="AW467" s="14" t="s">
        <v>32</v>
      </c>
      <c r="AX467" s="14" t="s">
        <v>75</v>
      </c>
      <c r="AY467" s="259" t="s">
        <v>129</v>
      </c>
    </row>
    <row r="468" s="12" customFormat="1">
      <c r="A468" s="12"/>
      <c r="B468" s="228"/>
      <c r="C468" s="229"/>
      <c r="D468" s="223" t="s">
        <v>136</v>
      </c>
      <c r="E468" s="230" t="s">
        <v>1</v>
      </c>
      <c r="F468" s="231" t="s">
        <v>83</v>
      </c>
      <c r="G468" s="229"/>
      <c r="H468" s="232">
        <v>1</v>
      </c>
      <c r="I468" s="233"/>
      <c r="J468" s="229"/>
      <c r="K468" s="229"/>
      <c r="L468" s="234"/>
      <c r="M468" s="235"/>
      <c r="N468" s="236"/>
      <c r="O468" s="236"/>
      <c r="P468" s="236"/>
      <c r="Q468" s="236"/>
      <c r="R468" s="236"/>
      <c r="S468" s="236"/>
      <c r="T468" s="237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T468" s="238" t="s">
        <v>136</v>
      </c>
      <c r="AU468" s="238" t="s">
        <v>83</v>
      </c>
      <c r="AV468" s="12" t="s">
        <v>85</v>
      </c>
      <c r="AW468" s="12" t="s">
        <v>32</v>
      </c>
      <c r="AX468" s="12" t="s">
        <v>75</v>
      </c>
      <c r="AY468" s="238" t="s">
        <v>129</v>
      </c>
    </row>
    <row r="469" s="13" customFormat="1">
      <c r="A469" s="13"/>
      <c r="B469" s="239"/>
      <c r="C469" s="240"/>
      <c r="D469" s="223" t="s">
        <v>136</v>
      </c>
      <c r="E469" s="241" t="s">
        <v>1</v>
      </c>
      <c r="F469" s="242" t="s">
        <v>138</v>
      </c>
      <c r="G469" s="240"/>
      <c r="H469" s="243">
        <v>3</v>
      </c>
      <c r="I469" s="244"/>
      <c r="J469" s="240"/>
      <c r="K469" s="240"/>
      <c r="L469" s="245"/>
      <c r="M469" s="246"/>
      <c r="N469" s="247"/>
      <c r="O469" s="247"/>
      <c r="P469" s="247"/>
      <c r="Q469" s="247"/>
      <c r="R469" s="247"/>
      <c r="S469" s="247"/>
      <c r="T469" s="248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9" t="s">
        <v>136</v>
      </c>
      <c r="AU469" s="249" t="s">
        <v>83</v>
      </c>
      <c r="AV469" s="13" t="s">
        <v>134</v>
      </c>
      <c r="AW469" s="13" t="s">
        <v>32</v>
      </c>
      <c r="AX469" s="13" t="s">
        <v>83</v>
      </c>
      <c r="AY469" s="249" t="s">
        <v>129</v>
      </c>
    </row>
    <row r="470" s="2" customFormat="1" ht="16.5" customHeight="1">
      <c r="A470" s="38"/>
      <c r="B470" s="39"/>
      <c r="C470" s="210" t="s">
        <v>273</v>
      </c>
      <c r="D470" s="210" t="s">
        <v>130</v>
      </c>
      <c r="E470" s="211" t="s">
        <v>778</v>
      </c>
      <c r="F470" s="212" t="s">
        <v>779</v>
      </c>
      <c r="G470" s="213" t="s">
        <v>300</v>
      </c>
      <c r="H470" s="214">
        <v>2</v>
      </c>
      <c r="I470" s="215"/>
      <c r="J470" s="216">
        <f>ROUND(I470*H470,2)</f>
        <v>0</v>
      </c>
      <c r="K470" s="212" t="s">
        <v>1</v>
      </c>
      <c r="L470" s="44"/>
      <c r="M470" s="217" t="s">
        <v>1</v>
      </c>
      <c r="N470" s="218" t="s">
        <v>40</v>
      </c>
      <c r="O470" s="91"/>
      <c r="P470" s="219">
        <f>O470*H470</f>
        <v>0</v>
      </c>
      <c r="Q470" s="219">
        <v>0</v>
      </c>
      <c r="R470" s="219">
        <f>Q470*H470</f>
        <v>0</v>
      </c>
      <c r="S470" s="219">
        <v>0</v>
      </c>
      <c r="T470" s="220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1" t="s">
        <v>134</v>
      </c>
      <c r="AT470" s="221" t="s">
        <v>130</v>
      </c>
      <c r="AU470" s="221" t="s">
        <v>83</v>
      </c>
      <c r="AY470" s="17" t="s">
        <v>129</v>
      </c>
      <c r="BE470" s="222">
        <f>IF(N470="základní",J470,0)</f>
        <v>0</v>
      </c>
      <c r="BF470" s="222">
        <f>IF(N470="snížená",J470,0)</f>
        <v>0</v>
      </c>
      <c r="BG470" s="222">
        <f>IF(N470="zákl. přenesená",J470,0)</f>
        <v>0</v>
      </c>
      <c r="BH470" s="222">
        <f>IF(N470="sníž. přenesená",J470,0)</f>
        <v>0</v>
      </c>
      <c r="BI470" s="222">
        <f>IF(N470="nulová",J470,0)</f>
        <v>0</v>
      </c>
      <c r="BJ470" s="17" t="s">
        <v>83</v>
      </c>
      <c r="BK470" s="222">
        <f>ROUND(I470*H470,2)</f>
        <v>0</v>
      </c>
      <c r="BL470" s="17" t="s">
        <v>134</v>
      </c>
      <c r="BM470" s="221" t="s">
        <v>365</v>
      </c>
    </row>
    <row r="471" s="2" customFormat="1">
      <c r="A471" s="38"/>
      <c r="B471" s="39"/>
      <c r="C471" s="40"/>
      <c r="D471" s="223" t="s">
        <v>135</v>
      </c>
      <c r="E471" s="40"/>
      <c r="F471" s="224" t="s">
        <v>779</v>
      </c>
      <c r="G471" s="40"/>
      <c r="H471" s="40"/>
      <c r="I471" s="225"/>
      <c r="J471" s="40"/>
      <c r="K471" s="40"/>
      <c r="L471" s="44"/>
      <c r="M471" s="226"/>
      <c r="N471" s="227"/>
      <c r="O471" s="91"/>
      <c r="P471" s="91"/>
      <c r="Q471" s="91"/>
      <c r="R471" s="91"/>
      <c r="S471" s="91"/>
      <c r="T471" s="92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135</v>
      </c>
      <c r="AU471" s="17" t="s">
        <v>83</v>
      </c>
    </row>
    <row r="472" s="14" customFormat="1">
      <c r="A472" s="14"/>
      <c r="B472" s="250"/>
      <c r="C472" s="251"/>
      <c r="D472" s="223" t="s">
        <v>136</v>
      </c>
      <c r="E472" s="252" t="s">
        <v>1</v>
      </c>
      <c r="F472" s="253" t="s">
        <v>689</v>
      </c>
      <c r="G472" s="251"/>
      <c r="H472" s="252" t="s">
        <v>1</v>
      </c>
      <c r="I472" s="254"/>
      <c r="J472" s="251"/>
      <c r="K472" s="251"/>
      <c r="L472" s="255"/>
      <c r="M472" s="256"/>
      <c r="N472" s="257"/>
      <c r="O472" s="257"/>
      <c r="P472" s="257"/>
      <c r="Q472" s="257"/>
      <c r="R472" s="257"/>
      <c r="S472" s="257"/>
      <c r="T472" s="258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9" t="s">
        <v>136</v>
      </c>
      <c r="AU472" s="259" t="s">
        <v>83</v>
      </c>
      <c r="AV472" s="14" t="s">
        <v>83</v>
      </c>
      <c r="AW472" s="14" t="s">
        <v>32</v>
      </c>
      <c r="AX472" s="14" t="s">
        <v>75</v>
      </c>
      <c r="AY472" s="259" t="s">
        <v>129</v>
      </c>
    </row>
    <row r="473" s="12" customFormat="1">
      <c r="A473" s="12"/>
      <c r="B473" s="228"/>
      <c r="C473" s="229"/>
      <c r="D473" s="223" t="s">
        <v>136</v>
      </c>
      <c r="E473" s="230" t="s">
        <v>1</v>
      </c>
      <c r="F473" s="231" t="s">
        <v>83</v>
      </c>
      <c r="G473" s="229"/>
      <c r="H473" s="232">
        <v>1</v>
      </c>
      <c r="I473" s="233"/>
      <c r="J473" s="229"/>
      <c r="K473" s="229"/>
      <c r="L473" s="234"/>
      <c r="M473" s="235"/>
      <c r="N473" s="236"/>
      <c r="O473" s="236"/>
      <c r="P473" s="236"/>
      <c r="Q473" s="236"/>
      <c r="R473" s="236"/>
      <c r="S473" s="236"/>
      <c r="T473" s="237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T473" s="238" t="s">
        <v>136</v>
      </c>
      <c r="AU473" s="238" t="s">
        <v>83</v>
      </c>
      <c r="AV473" s="12" t="s">
        <v>85</v>
      </c>
      <c r="AW473" s="12" t="s">
        <v>32</v>
      </c>
      <c r="AX473" s="12" t="s">
        <v>75</v>
      </c>
      <c r="AY473" s="238" t="s">
        <v>129</v>
      </c>
    </row>
    <row r="474" s="14" customFormat="1">
      <c r="A474" s="14"/>
      <c r="B474" s="250"/>
      <c r="C474" s="251"/>
      <c r="D474" s="223" t="s">
        <v>136</v>
      </c>
      <c r="E474" s="252" t="s">
        <v>1</v>
      </c>
      <c r="F474" s="253" t="s">
        <v>691</v>
      </c>
      <c r="G474" s="251"/>
      <c r="H474" s="252" t="s">
        <v>1</v>
      </c>
      <c r="I474" s="254"/>
      <c r="J474" s="251"/>
      <c r="K474" s="251"/>
      <c r="L474" s="255"/>
      <c r="M474" s="256"/>
      <c r="N474" s="257"/>
      <c r="O474" s="257"/>
      <c r="P474" s="257"/>
      <c r="Q474" s="257"/>
      <c r="R474" s="257"/>
      <c r="S474" s="257"/>
      <c r="T474" s="258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9" t="s">
        <v>136</v>
      </c>
      <c r="AU474" s="259" t="s">
        <v>83</v>
      </c>
      <c r="AV474" s="14" t="s">
        <v>83</v>
      </c>
      <c r="AW474" s="14" t="s">
        <v>32</v>
      </c>
      <c r="AX474" s="14" t="s">
        <v>75</v>
      </c>
      <c r="AY474" s="259" t="s">
        <v>129</v>
      </c>
    </row>
    <row r="475" s="12" customFormat="1">
      <c r="A475" s="12"/>
      <c r="B475" s="228"/>
      <c r="C475" s="229"/>
      <c r="D475" s="223" t="s">
        <v>136</v>
      </c>
      <c r="E475" s="230" t="s">
        <v>1</v>
      </c>
      <c r="F475" s="231" t="s">
        <v>83</v>
      </c>
      <c r="G475" s="229"/>
      <c r="H475" s="232">
        <v>1</v>
      </c>
      <c r="I475" s="233"/>
      <c r="J475" s="229"/>
      <c r="K475" s="229"/>
      <c r="L475" s="234"/>
      <c r="M475" s="235"/>
      <c r="N475" s="236"/>
      <c r="O475" s="236"/>
      <c r="P475" s="236"/>
      <c r="Q475" s="236"/>
      <c r="R475" s="236"/>
      <c r="S475" s="236"/>
      <c r="T475" s="237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T475" s="238" t="s">
        <v>136</v>
      </c>
      <c r="AU475" s="238" t="s">
        <v>83</v>
      </c>
      <c r="AV475" s="12" t="s">
        <v>85</v>
      </c>
      <c r="AW475" s="12" t="s">
        <v>32</v>
      </c>
      <c r="AX475" s="12" t="s">
        <v>75</v>
      </c>
      <c r="AY475" s="238" t="s">
        <v>129</v>
      </c>
    </row>
    <row r="476" s="13" customFormat="1">
      <c r="A476" s="13"/>
      <c r="B476" s="239"/>
      <c r="C476" s="240"/>
      <c r="D476" s="223" t="s">
        <v>136</v>
      </c>
      <c r="E476" s="241" t="s">
        <v>1</v>
      </c>
      <c r="F476" s="242" t="s">
        <v>138</v>
      </c>
      <c r="G476" s="240"/>
      <c r="H476" s="243">
        <v>2</v>
      </c>
      <c r="I476" s="244"/>
      <c r="J476" s="240"/>
      <c r="K476" s="240"/>
      <c r="L476" s="245"/>
      <c r="M476" s="246"/>
      <c r="N476" s="247"/>
      <c r="O476" s="247"/>
      <c r="P476" s="247"/>
      <c r="Q476" s="247"/>
      <c r="R476" s="247"/>
      <c r="S476" s="247"/>
      <c r="T476" s="248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9" t="s">
        <v>136</v>
      </c>
      <c r="AU476" s="249" t="s">
        <v>83</v>
      </c>
      <c r="AV476" s="13" t="s">
        <v>134</v>
      </c>
      <c r="AW476" s="13" t="s">
        <v>32</v>
      </c>
      <c r="AX476" s="13" t="s">
        <v>83</v>
      </c>
      <c r="AY476" s="249" t="s">
        <v>129</v>
      </c>
    </row>
    <row r="477" s="2" customFormat="1" ht="16.5" customHeight="1">
      <c r="A477" s="38"/>
      <c r="B477" s="39"/>
      <c r="C477" s="210" t="s">
        <v>366</v>
      </c>
      <c r="D477" s="210" t="s">
        <v>130</v>
      </c>
      <c r="E477" s="211" t="s">
        <v>377</v>
      </c>
      <c r="F477" s="212" t="s">
        <v>378</v>
      </c>
      <c r="G477" s="213" t="s">
        <v>300</v>
      </c>
      <c r="H477" s="214">
        <v>5</v>
      </c>
      <c r="I477" s="215"/>
      <c r="J477" s="216">
        <f>ROUND(I477*H477,2)</f>
        <v>0</v>
      </c>
      <c r="K477" s="212" t="s">
        <v>1</v>
      </c>
      <c r="L477" s="44"/>
      <c r="M477" s="217" t="s">
        <v>1</v>
      </c>
      <c r="N477" s="218" t="s">
        <v>40</v>
      </c>
      <c r="O477" s="91"/>
      <c r="P477" s="219">
        <f>O477*H477</f>
        <v>0</v>
      </c>
      <c r="Q477" s="219">
        <v>0</v>
      </c>
      <c r="R477" s="219">
        <f>Q477*H477</f>
        <v>0</v>
      </c>
      <c r="S477" s="219">
        <v>0</v>
      </c>
      <c r="T477" s="220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1" t="s">
        <v>134</v>
      </c>
      <c r="AT477" s="221" t="s">
        <v>130</v>
      </c>
      <c r="AU477" s="221" t="s">
        <v>83</v>
      </c>
      <c r="AY477" s="17" t="s">
        <v>129</v>
      </c>
      <c r="BE477" s="222">
        <f>IF(N477="základní",J477,0)</f>
        <v>0</v>
      </c>
      <c r="BF477" s="222">
        <f>IF(N477="snížená",J477,0)</f>
        <v>0</v>
      </c>
      <c r="BG477" s="222">
        <f>IF(N477="zákl. přenesená",J477,0)</f>
        <v>0</v>
      </c>
      <c r="BH477" s="222">
        <f>IF(N477="sníž. přenesená",J477,0)</f>
        <v>0</v>
      </c>
      <c r="BI477" s="222">
        <f>IF(N477="nulová",J477,0)</f>
        <v>0</v>
      </c>
      <c r="BJ477" s="17" t="s">
        <v>83</v>
      </c>
      <c r="BK477" s="222">
        <f>ROUND(I477*H477,2)</f>
        <v>0</v>
      </c>
      <c r="BL477" s="17" t="s">
        <v>134</v>
      </c>
      <c r="BM477" s="221" t="s">
        <v>369</v>
      </c>
    </row>
    <row r="478" s="2" customFormat="1">
      <c r="A478" s="38"/>
      <c r="B478" s="39"/>
      <c r="C478" s="40"/>
      <c r="D478" s="223" t="s">
        <v>135</v>
      </c>
      <c r="E478" s="40"/>
      <c r="F478" s="224" t="s">
        <v>378</v>
      </c>
      <c r="G478" s="40"/>
      <c r="H478" s="40"/>
      <c r="I478" s="225"/>
      <c r="J478" s="40"/>
      <c r="K478" s="40"/>
      <c r="L478" s="44"/>
      <c r="M478" s="226"/>
      <c r="N478" s="227"/>
      <c r="O478" s="91"/>
      <c r="P478" s="91"/>
      <c r="Q478" s="91"/>
      <c r="R478" s="91"/>
      <c r="S478" s="91"/>
      <c r="T478" s="92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T478" s="17" t="s">
        <v>135</v>
      </c>
      <c r="AU478" s="17" t="s">
        <v>83</v>
      </c>
    </row>
    <row r="479" s="14" customFormat="1">
      <c r="A479" s="14"/>
      <c r="B479" s="250"/>
      <c r="C479" s="251"/>
      <c r="D479" s="223" t="s">
        <v>136</v>
      </c>
      <c r="E479" s="252" t="s">
        <v>1</v>
      </c>
      <c r="F479" s="253" t="s">
        <v>689</v>
      </c>
      <c r="G479" s="251"/>
      <c r="H479" s="252" t="s">
        <v>1</v>
      </c>
      <c r="I479" s="254"/>
      <c r="J479" s="251"/>
      <c r="K479" s="251"/>
      <c r="L479" s="255"/>
      <c r="M479" s="256"/>
      <c r="N479" s="257"/>
      <c r="O479" s="257"/>
      <c r="P479" s="257"/>
      <c r="Q479" s="257"/>
      <c r="R479" s="257"/>
      <c r="S479" s="257"/>
      <c r="T479" s="258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9" t="s">
        <v>136</v>
      </c>
      <c r="AU479" s="259" t="s">
        <v>83</v>
      </c>
      <c r="AV479" s="14" t="s">
        <v>83</v>
      </c>
      <c r="AW479" s="14" t="s">
        <v>32</v>
      </c>
      <c r="AX479" s="14" t="s">
        <v>75</v>
      </c>
      <c r="AY479" s="259" t="s">
        <v>129</v>
      </c>
    </row>
    <row r="480" s="12" customFormat="1">
      <c r="A480" s="12"/>
      <c r="B480" s="228"/>
      <c r="C480" s="229"/>
      <c r="D480" s="223" t="s">
        <v>136</v>
      </c>
      <c r="E480" s="230" t="s">
        <v>1</v>
      </c>
      <c r="F480" s="231" t="s">
        <v>83</v>
      </c>
      <c r="G480" s="229"/>
      <c r="H480" s="232">
        <v>1</v>
      </c>
      <c r="I480" s="233"/>
      <c r="J480" s="229"/>
      <c r="K480" s="229"/>
      <c r="L480" s="234"/>
      <c r="M480" s="235"/>
      <c r="N480" s="236"/>
      <c r="O480" s="236"/>
      <c r="P480" s="236"/>
      <c r="Q480" s="236"/>
      <c r="R480" s="236"/>
      <c r="S480" s="236"/>
      <c r="T480" s="237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T480" s="238" t="s">
        <v>136</v>
      </c>
      <c r="AU480" s="238" t="s">
        <v>83</v>
      </c>
      <c r="AV480" s="12" t="s">
        <v>85</v>
      </c>
      <c r="AW480" s="12" t="s">
        <v>32</v>
      </c>
      <c r="AX480" s="12" t="s">
        <v>75</v>
      </c>
      <c r="AY480" s="238" t="s">
        <v>129</v>
      </c>
    </row>
    <row r="481" s="14" customFormat="1">
      <c r="A481" s="14"/>
      <c r="B481" s="250"/>
      <c r="C481" s="251"/>
      <c r="D481" s="223" t="s">
        <v>136</v>
      </c>
      <c r="E481" s="252" t="s">
        <v>1</v>
      </c>
      <c r="F481" s="253" t="s">
        <v>691</v>
      </c>
      <c r="G481" s="251"/>
      <c r="H481" s="252" t="s">
        <v>1</v>
      </c>
      <c r="I481" s="254"/>
      <c r="J481" s="251"/>
      <c r="K481" s="251"/>
      <c r="L481" s="255"/>
      <c r="M481" s="256"/>
      <c r="N481" s="257"/>
      <c r="O481" s="257"/>
      <c r="P481" s="257"/>
      <c r="Q481" s="257"/>
      <c r="R481" s="257"/>
      <c r="S481" s="257"/>
      <c r="T481" s="258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9" t="s">
        <v>136</v>
      </c>
      <c r="AU481" s="259" t="s">
        <v>83</v>
      </c>
      <c r="AV481" s="14" t="s">
        <v>83</v>
      </c>
      <c r="AW481" s="14" t="s">
        <v>32</v>
      </c>
      <c r="AX481" s="14" t="s">
        <v>75</v>
      </c>
      <c r="AY481" s="259" t="s">
        <v>129</v>
      </c>
    </row>
    <row r="482" s="12" customFormat="1">
      <c r="A482" s="12"/>
      <c r="B482" s="228"/>
      <c r="C482" s="229"/>
      <c r="D482" s="223" t="s">
        <v>136</v>
      </c>
      <c r="E482" s="230" t="s">
        <v>1</v>
      </c>
      <c r="F482" s="231" t="s">
        <v>83</v>
      </c>
      <c r="G482" s="229"/>
      <c r="H482" s="232">
        <v>1</v>
      </c>
      <c r="I482" s="233"/>
      <c r="J482" s="229"/>
      <c r="K482" s="229"/>
      <c r="L482" s="234"/>
      <c r="M482" s="235"/>
      <c r="N482" s="236"/>
      <c r="O482" s="236"/>
      <c r="P482" s="236"/>
      <c r="Q482" s="236"/>
      <c r="R482" s="236"/>
      <c r="S482" s="236"/>
      <c r="T482" s="237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T482" s="238" t="s">
        <v>136</v>
      </c>
      <c r="AU482" s="238" t="s">
        <v>83</v>
      </c>
      <c r="AV482" s="12" t="s">
        <v>85</v>
      </c>
      <c r="AW482" s="12" t="s">
        <v>32</v>
      </c>
      <c r="AX482" s="12" t="s">
        <v>75</v>
      </c>
      <c r="AY482" s="238" t="s">
        <v>129</v>
      </c>
    </row>
    <row r="483" s="14" customFormat="1">
      <c r="A483" s="14"/>
      <c r="B483" s="250"/>
      <c r="C483" s="251"/>
      <c r="D483" s="223" t="s">
        <v>136</v>
      </c>
      <c r="E483" s="252" t="s">
        <v>1</v>
      </c>
      <c r="F483" s="253" t="s">
        <v>693</v>
      </c>
      <c r="G483" s="251"/>
      <c r="H483" s="252" t="s">
        <v>1</v>
      </c>
      <c r="I483" s="254"/>
      <c r="J483" s="251"/>
      <c r="K483" s="251"/>
      <c r="L483" s="255"/>
      <c r="M483" s="256"/>
      <c r="N483" s="257"/>
      <c r="O483" s="257"/>
      <c r="P483" s="257"/>
      <c r="Q483" s="257"/>
      <c r="R483" s="257"/>
      <c r="S483" s="257"/>
      <c r="T483" s="258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9" t="s">
        <v>136</v>
      </c>
      <c r="AU483" s="259" t="s">
        <v>83</v>
      </c>
      <c r="AV483" s="14" t="s">
        <v>83</v>
      </c>
      <c r="AW483" s="14" t="s">
        <v>32</v>
      </c>
      <c r="AX483" s="14" t="s">
        <v>75</v>
      </c>
      <c r="AY483" s="259" t="s">
        <v>129</v>
      </c>
    </row>
    <row r="484" s="12" customFormat="1">
      <c r="A484" s="12"/>
      <c r="B484" s="228"/>
      <c r="C484" s="229"/>
      <c r="D484" s="223" t="s">
        <v>136</v>
      </c>
      <c r="E484" s="230" t="s">
        <v>1</v>
      </c>
      <c r="F484" s="231" t="s">
        <v>143</v>
      </c>
      <c r="G484" s="229"/>
      <c r="H484" s="232">
        <v>3</v>
      </c>
      <c r="I484" s="233"/>
      <c r="J484" s="229"/>
      <c r="K484" s="229"/>
      <c r="L484" s="234"/>
      <c r="M484" s="235"/>
      <c r="N484" s="236"/>
      <c r="O484" s="236"/>
      <c r="P484" s="236"/>
      <c r="Q484" s="236"/>
      <c r="R484" s="236"/>
      <c r="S484" s="236"/>
      <c r="T484" s="237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T484" s="238" t="s">
        <v>136</v>
      </c>
      <c r="AU484" s="238" t="s">
        <v>83</v>
      </c>
      <c r="AV484" s="12" t="s">
        <v>85</v>
      </c>
      <c r="AW484" s="12" t="s">
        <v>32</v>
      </c>
      <c r="AX484" s="12" t="s">
        <v>75</v>
      </c>
      <c r="AY484" s="238" t="s">
        <v>129</v>
      </c>
    </row>
    <row r="485" s="13" customFormat="1">
      <c r="A485" s="13"/>
      <c r="B485" s="239"/>
      <c r="C485" s="240"/>
      <c r="D485" s="223" t="s">
        <v>136</v>
      </c>
      <c r="E485" s="241" t="s">
        <v>1</v>
      </c>
      <c r="F485" s="242" t="s">
        <v>138</v>
      </c>
      <c r="G485" s="240"/>
      <c r="H485" s="243">
        <v>5</v>
      </c>
      <c r="I485" s="244"/>
      <c r="J485" s="240"/>
      <c r="K485" s="240"/>
      <c r="L485" s="245"/>
      <c r="M485" s="246"/>
      <c r="N485" s="247"/>
      <c r="O485" s="247"/>
      <c r="P485" s="247"/>
      <c r="Q485" s="247"/>
      <c r="R485" s="247"/>
      <c r="S485" s="247"/>
      <c r="T485" s="24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9" t="s">
        <v>136</v>
      </c>
      <c r="AU485" s="249" t="s">
        <v>83</v>
      </c>
      <c r="AV485" s="13" t="s">
        <v>134</v>
      </c>
      <c r="AW485" s="13" t="s">
        <v>32</v>
      </c>
      <c r="AX485" s="13" t="s">
        <v>83</v>
      </c>
      <c r="AY485" s="249" t="s">
        <v>129</v>
      </c>
    </row>
    <row r="486" s="2" customFormat="1" ht="16.5" customHeight="1">
      <c r="A486" s="38"/>
      <c r="B486" s="39"/>
      <c r="C486" s="210" t="s">
        <v>279</v>
      </c>
      <c r="D486" s="210" t="s">
        <v>130</v>
      </c>
      <c r="E486" s="211" t="s">
        <v>381</v>
      </c>
      <c r="F486" s="212" t="s">
        <v>594</v>
      </c>
      <c r="G486" s="213" t="s">
        <v>146</v>
      </c>
      <c r="H486" s="214">
        <v>1.536</v>
      </c>
      <c r="I486" s="215"/>
      <c r="J486" s="216">
        <f>ROUND(I486*H486,2)</f>
        <v>0</v>
      </c>
      <c r="K486" s="212" t="s">
        <v>1</v>
      </c>
      <c r="L486" s="44"/>
      <c r="M486" s="217" t="s">
        <v>1</v>
      </c>
      <c r="N486" s="218" t="s">
        <v>40</v>
      </c>
      <c r="O486" s="91"/>
      <c r="P486" s="219">
        <f>O486*H486</f>
        <v>0</v>
      </c>
      <c r="Q486" s="219">
        <v>0</v>
      </c>
      <c r="R486" s="219">
        <f>Q486*H486</f>
        <v>0</v>
      </c>
      <c r="S486" s="219">
        <v>0</v>
      </c>
      <c r="T486" s="220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1" t="s">
        <v>134</v>
      </c>
      <c r="AT486" s="221" t="s">
        <v>130</v>
      </c>
      <c r="AU486" s="221" t="s">
        <v>83</v>
      </c>
      <c r="AY486" s="17" t="s">
        <v>129</v>
      </c>
      <c r="BE486" s="222">
        <f>IF(N486="základní",J486,0)</f>
        <v>0</v>
      </c>
      <c r="BF486" s="222">
        <f>IF(N486="snížená",J486,0)</f>
        <v>0</v>
      </c>
      <c r="BG486" s="222">
        <f>IF(N486="zákl. přenesená",J486,0)</f>
        <v>0</v>
      </c>
      <c r="BH486" s="222">
        <f>IF(N486="sníž. přenesená",J486,0)</f>
        <v>0</v>
      </c>
      <c r="BI486" s="222">
        <f>IF(N486="nulová",J486,0)</f>
        <v>0</v>
      </c>
      <c r="BJ486" s="17" t="s">
        <v>83</v>
      </c>
      <c r="BK486" s="222">
        <f>ROUND(I486*H486,2)</f>
        <v>0</v>
      </c>
      <c r="BL486" s="17" t="s">
        <v>134</v>
      </c>
      <c r="BM486" s="221" t="s">
        <v>372</v>
      </c>
    </row>
    <row r="487" s="2" customFormat="1">
      <c r="A487" s="38"/>
      <c r="B487" s="39"/>
      <c r="C487" s="40"/>
      <c r="D487" s="223" t="s">
        <v>135</v>
      </c>
      <c r="E487" s="40"/>
      <c r="F487" s="224" t="s">
        <v>594</v>
      </c>
      <c r="G487" s="40"/>
      <c r="H487" s="40"/>
      <c r="I487" s="225"/>
      <c r="J487" s="40"/>
      <c r="K487" s="40"/>
      <c r="L487" s="44"/>
      <c r="M487" s="226"/>
      <c r="N487" s="227"/>
      <c r="O487" s="91"/>
      <c r="P487" s="91"/>
      <c r="Q487" s="91"/>
      <c r="R487" s="91"/>
      <c r="S487" s="91"/>
      <c r="T487" s="92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17" t="s">
        <v>135</v>
      </c>
      <c r="AU487" s="17" t="s">
        <v>83</v>
      </c>
    </row>
    <row r="488" s="14" customFormat="1">
      <c r="A488" s="14"/>
      <c r="B488" s="250"/>
      <c r="C488" s="251"/>
      <c r="D488" s="223" t="s">
        <v>136</v>
      </c>
      <c r="E488" s="252" t="s">
        <v>1</v>
      </c>
      <c r="F488" s="253" t="s">
        <v>689</v>
      </c>
      <c r="G488" s="251"/>
      <c r="H488" s="252" t="s">
        <v>1</v>
      </c>
      <c r="I488" s="254"/>
      <c r="J488" s="251"/>
      <c r="K488" s="251"/>
      <c r="L488" s="255"/>
      <c r="M488" s="256"/>
      <c r="N488" s="257"/>
      <c r="O488" s="257"/>
      <c r="P488" s="257"/>
      <c r="Q488" s="257"/>
      <c r="R488" s="257"/>
      <c r="S488" s="257"/>
      <c r="T488" s="258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9" t="s">
        <v>136</v>
      </c>
      <c r="AU488" s="259" t="s">
        <v>83</v>
      </c>
      <c r="AV488" s="14" t="s">
        <v>83</v>
      </c>
      <c r="AW488" s="14" t="s">
        <v>32</v>
      </c>
      <c r="AX488" s="14" t="s">
        <v>75</v>
      </c>
      <c r="AY488" s="259" t="s">
        <v>129</v>
      </c>
    </row>
    <row r="489" s="12" customFormat="1">
      <c r="A489" s="12"/>
      <c r="B489" s="228"/>
      <c r="C489" s="229"/>
      <c r="D489" s="223" t="s">
        <v>136</v>
      </c>
      <c r="E489" s="230" t="s">
        <v>1</v>
      </c>
      <c r="F489" s="231" t="s">
        <v>385</v>
      </c>
      <c r="G489" s="229"/>
      <c r="H489" s="232">
        <v>0.76800000000000002</v>
      </c>
      <c r="I489" s="233"/>
      <c r="J489" s="229"/>
      <c r="K489" s="229"/>
      <c r="L489" s="234"/>
      <c r="M489" s="235"/>
      <c r="N489" s="236"/>
      <c r="O489" s="236"/>
      <c r="P489" s="236"/>
      <c r="Q489" s="236"/>
      <c r="R489" s="236"/>
      <c r="S489" s="236"/>
      <c r="T489" s="237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T489" s="238" t="s">
        <v>136</v>
      </c>
      <c r="AU489" s="238" t="s">
        <v>83</v>
      </c>
      <c r="AV489" s="12" t="s">
        <v>85</v>
      </c>
      <c r="AW489" s="12" t="s">
        <v>32</v>
      </c>
      <c r="AX489" s="12" t="s">
        <v>75</v>
      </c>
      <c r="AY489" s="238" t="s">
        <v>129</v>
      </c>
    </row>
    <row r="490" s="14" customFormat="1">
      <c r="A490" s="14"/>
      <c r="B490" s="250"/>
      <c r="C490" s="251"/>
      <c r="D490" s="223" t="s">
        <v>136</v>
      </c>
      <c r="E490" s="252" t="s">
        <v>1</v>
      </c>
      <c r="F490" s="253" t="s">
        <v>691</v>
      </c>
      <c r="G490" s="251"/>
      <c r="H490" s="252" t="s">
        <v>1</v>
      </c>
      <c r="I490" s="254"/>
      <c r="J490" s="251"/>
      <c r="K490" s="251"/>
      <c r="L490" s="255"/>
      <c r="M490" s="256"/>
      <c r="N490" s="257"/>
      <c r="O490" s="257"/>
      <c r="P490" s="257"/>
      <c r="Q490" s="257"/>
      <c r="R490" s="257"/>
      <c r="S490" s="257"/>
      <c r="T490" s="258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9" t="s">
        <v>136</v>
      </c>
      <c r="AU490" s="259" t="s">
        <v>83</v>
      </c>
      <c r="AV490" s="14" t="s">
        <v>83</v>
      </c>
      <c r="AW490" s="14" t="s">
        <v>32</v>
      </c>
      <c r="AX490" s="14" t="s">
        <v>75</v>
      </c>
      <c r="AY490" s="259" t="s">
        <v>129</v>
      </c>
    </row>
    <row r="491" s="12" customFormat="1">
      <c r="A491" s="12"/>
      <c r="B491" s="228"/>
      <c r="C491" s="229"/>
      <c r="D491" s="223" t="s">
        <v>136</v>
      </c>
      <c r="E491" s="230" t="s">
        <v>1</v>
      </c>
      <c r="F491" s="231" t="s">
        <v>385</v>
      </c>
      <c r="G491" s="229"/>
      <c r="H491" s="232">
        <v>0.76800000000000002</v>
      </c>
      <c r="I491" s="233"/>
      <c r="J491" s="229"/>
      <c r="K491" s="229"/>
      <c r="L491" s="234"/>
      <c r="M491" s="235"/>
      <c r="N491" s="236"/>
      <c r="O491" s="236"/>
      <c r="P491" s="236"/>
      <c r="Q491" s="236"/>
      <c r="R491" s="236"/>
      <c r="S491" s="236"/>
      <c r="T491" s="237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T491" s="238" t="s">
        <v>136</v>
      </c>
      <c r="AU491" s="238" t="s">
        <v>83</v>
      </c>
      <c r="AV491" s="12" t="s">
        <v>85</v>
      </c>
      <c r="AW491" s="12" t="s">
        <v>32</v>
      </c>
      <c r="AX491" s="12" t="s">
        <v>75</v>
      </c>
      <c r="AY491" s="238" t="s">
        <v>129</v>
      </c>
    </row>
    <row r="492" s="13" customFormat="1">
      <c r="A492" s="13"/>
      <c r="B492" s="239"/>
      <c r="C492" s="240"/>
      <c r="D492" s="223" t="s">
        <v>136</v>
      </c>
      <c r="E492" s="241" t="s">
        <v>1</v>
      </c>
      <c r="F492" s="242" t="s">
        <v>138</v>
      </c>
      <c r="G492" s="240"/>
      <c r="H492" s="243">
        <v>1.536</v>
      </c>
      <c r="I492" s="244"/>
      <c r="J492" s="240"/>
      <c r="K492" s="240"/>
      <c r="L492" s="245"/>
      <c r="M492" s="246"/>
      <c r="N492" s="247"/>
      <c r="O492" s="247"/>
      <c r="P492" s="247"/>
      <c r="Q492" s="247"/>
      <c r="R492" s="247"/>
      <c r="S492" s="247"/>
      <c r="T492" s="248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9" t="s">
        <v>136</v>
      </c>
      <c r="AU492" s="249" t="s">
        <v>83</v>
      </c>
      <c r="AV492" s="13" t="s">
        <v>134</v>
      </c>
      <c r="AW492" s="13" t="s">
        <v>32</v>
      </c>
      <c r="AX492" s="13" t="s">
        <v>83</v>
      </c>
      <c r="AY492" s="249" t="s">
        <v>129</v>
      </c>
    </row>
    <row r="493" s="2" customFormat="1" ht="16.5" customHeight="1">
      <c r="A493" s="38"/>
      <c r="B493" s="39"/>
      <c r="C493" s="210" t="s">
        <v>373</v>
      </c>
      <c r="D493" s="210" t="s">
        <v>130</v>
      </c>
      <c r="E493" s="211" t="s">
        <v>386</v>
      </c>
      <c r="F493" s="212" t="s">
        <v>595</v>
      </c>
      <c r="G493" s="213" t="s">
        <v>146</v>
      </c>
      <c r="H493" s="214">
        <v>2.2679999999999998</v>
      </c>
      <c r="I493" s="215"/>
      <c r="J493" s="216">
        <f>ROUND(I493*H493,2)</f>
        <v>0</v>
      </c>
      <c r="K493" s="212" t="s">
        <v>1</v>
      </c>
      <c r="L493" s="44"/>
      <c r="M493" s="217" t="s">
        <v>1</v>
      </c>
      <c r="N493" s="218" t="s">
        <v>40</v>
      </c>
      <c r="O493" s="91"/>
      <c r="P493" s="219">
        <f>O493*H493</f>
        <v>0</v>
      </c>
      <c r="Q493" s="219">
        <v>0</v>
      </c>
      <c r="R493" s="219">
        <f>Q493*H493</f>
        <v>0</v>
      </c>
      <c r="S493" s="219">
        <v>0</v>
      </c>
      <c r="T493" s="220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1" t="s">
        <v>134</v>
      </c>
      <c r="AT493" s="221" t="s">
        <v>130</v>
      </c>
      <c r="AU493" s="221" t="s">
        <v>83</v>
      </c>
      <c r="AY493" s="17" t="s">
        <v>129</v>
      </c>
      <c r="BE493" s="222">
        <f>IF(N493="základní",J493,0)</f>
        <v>0</v>
      </c>
      <c r="BF493" s="222">
        <f>IF(N493="snížená",J493,0)</f>
        <v>0</v>
      </c>
      <c r="BG493" s="222">
        <f>IF(N493="zákl. přenesená",J493,0)</f>
        <v>0</v>
      </c>
      <c r="BH493" s="222">
        <f>IF(N493="sníž. přenesená",J493,0)</f>
        <v>0</v>
      </c>
      <c r="BI493" s="222">
        <f>IF(N493="nulová",J493,0)</f>
        <v>0</v>
      </c>
      <c r="BJ493" s="17" t="s">
        <v>83</v>
      </c>
      <c r="BK493" s="222">
        <f>ROUND(I493*H493,2)</f>
        <v>0</v>
      </c>
      <c r="BL493" s="17" t="s">
        <v>134</v>
      </c>
      <c r="BM493" s="221" t="s">
        <v>376</v>
      </c>
    </row>
    <row r="494" s="2" customFormat="1">
      <c r="A494" s="38"/>
      <c r="B494" s="39"/>
      <c r="C494" s="40"/>
      <c r="D494" s="223" t="s">
        <v>135</v>
      </c>
      <c r="E494" s="40"/>
      <c r="F494" s="224" t="s">
        <v>595</v>
      </c>
      <c r="G494" s="40"/>
      <c r="H494" s="40"/>
      <c r="I494" s="225"/>
      <c r="J494" s="40"/>
      <c r="K494" s="40"/>
      <c r="L494" s="44"/>
      <c r="M494" s="226"/>
      <c r="N494" s="227"/>
      <c r="O494" s="91"/>
      <c r="P494" s="91"/>
      <c r="Q494" s="91"/>
      <c r="R494" s="91"/>
      <c r="S494" s="91"/>
      <c r="T494" s="92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7" t="s">
        <v>135</v>
      </c>
      <c r="AU494" s="17" t="s">
        <v>83</v>
      </c>
    </row>
    <row r="495" s="14" customFormat="1">
      <c r="A495" s="14"/>
      <c r="B495" s="250"/>
      <c r="C495" s="251"/>
      <c r="D495" s="223" t="s">
        <v>136</v>
      </c>
      <c r="E495" s="252" t="s">
        <v>1</v>
      </c>
      <c r="F495" s="253" t="s">
        <v>689</v>
      </c>
      <c r="G495" s="251"/>
      <c r="H495" s="252" t="s">
        <v>1</v>
      </c>
      <c r="I495" s="254"/>
      <c r="J495" s="251"/>
      <c r="K495" s="251"/>
      <c r="L495" s="255"/>
      <c r="M495" s="256"/>
      <c r="N495" s="257"/>
      <c r="O495" s="257"/>
      <c r="P495" s="257"/>
      <c r="Q495" s="257"/>
      <c r="R495" s="257"/>
      <c r="S495" s="257"/>
      <c r="T495" s="258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9" t="s">
        <v>136</v>
      </c>
      <c r="AU495" s="259" t="s">
        <v>83</v>
      </c>
      <c r="AV495" s="14" t="s">
        <v>83</v>
      </c>
      <c r="AW495" s="14" t="s">
        <v>32</v>
      </c>
      <c r="AX495" s="14" t="s">
        <v>75</v>
      </c>
      <c r="AY495" s="259" t="s">
        <v>129</v>
      </c>
    </row>
    <row r="496" s="12" customFormat="1">
      <c r="A496" s="12"/>
      <c r="B496" s="228"/>
      <c r="C496" s="229"/>
      <c r="D496" s="223" t="s">
        <v>136</v>
      </c>
      <c r="E496" s="230" t="s">
        <v>1</v>
      </c>
      <c r="F496" s="231" t="s">
        <v>389</v>
      </c>
      <c r="G496" s="229"/>
      <c r="H496" s="232">
        <v>1.232</v>
      </c>
      <c r="I496" s="233"/>
      <c r="J496" s="229"/>
      <c r="K496" s="229"/>
      <c r="L496" s="234"/>
      <c r="M496" s="235"/>
      <c r="N496" s="236"/>
      <c r="O496" s="236"/>
      <c r="P496" s="236"/>
      <c r="Q496" s="236"/>
      <c r="R496" s="236"/>
      <c r="S496" s="236"/>
      <c r="T496" s="237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T496" s="238" t="s">
        <v>136</v>
      </c>
      <c r="AU496" s="238" t="s">
        <v>83</v>
      </c>
      <c r="AV496" s="12" t="s">
        <v>85</v>
      </c>
      <c r="AW496" s="12" t="s">
        <v>32</v>
      </c>
      <c r="AX496" s="12" t="s">
        <v>75</v>
      </c>
      <c r="AY496" s="238" t="s">
        <v>129</v>
      </c>
    </row>
    <row r="497" s="12" customFormat="1">
      <c r="A497" s="12"/>
      <c r="B497" s="228"/>
      <c r="C497" s="229"/>
      <c r="D497" s="223" t="s">
        <v>136</v>
      </c>
      <c r="E497" s="230" t="s">
        <v>1</v>
      </c>
      <c r="F497" s="231" t="s">
        <v>390</v>
      </c>
      <c r="G497" s="229"/>
      <c r="H497" s="232">
        <v>-0.098000000000000004</v>
      </c>
      <c r="I497" s="233"/>
      <c r="J497" s="229"/>
      <c r="K497" s="229"/>
      <c r="L497" s="234"/>
      <c r="M497" s="235"/>
      <c r="N497" s="236"/>
      <c r="O497" s="236"/>
      <c r="P497" s="236"/>
      <c r="Q497" s="236"/>
      <c r="R497" s="236"/>
      <c r="S497" s="236"/>
      <c r="T497" s="237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T497" s="238" t="s">
        <v>136</v>
      </c>
      <c r="AU497" s="238" t="s">
        <v>83</v>
      </c>
      <c r="AV497" s="12" t="s">
        <v>85</v>
      </c>
      <c r="AW497" s="12" t="s">
        <v>32</v>
      </c>
      <c r="AX497" s="12" t="s">
        <v>75</v>
      </c>
      <c r="AY497" s="238" t="s">
        <v>129</v>
      </c>
    </row>
    <row r="498" s="14" customFormat="1">
      <c r="A498" s="14"/>
      <c r="B498" s="250"/>
      <c r="C498" s="251"/>
      <c r="D498" s="223" t="s">
        <v>136</v>
      </c>
      <c r="E498" s="252" t="s">
        <v>1</v>
      </c>
      <c r="F498" s="253" t="s">
        <v>691</v>
      </c>
      <c r="G498" s="251"/>
      <c r="H498" s="252" t="s">
        <v>1</v>
      </c>
      <c r="I498" s="254"/>
      <c r="J498" s="251"/>
      <c r="K498" s="251"/>
      <c r="L498" s="255"/>
      <c r="M498" s="256"/>
      <c r="N498" s="257"/>
      <c r="O498" s="257"/>
      <c r="P498" s="257"/>
      <c r="Q498" s="257"/>
      <c r="R498" s="257"/>
      <c r="S498" s="257"/>
      <c r="T498" s="258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9" t="s">
        <v>136</v>
      </c>
      <c r="AU498" s="259" t="s">
        <v>83</v>
      </c>
      <c r="AV498" s="14" t="s">
        <v>83</v>
      </c>
      <c r="AW498" s="14" t="s">
        <v>32</v>
      </c>
      <c r="AX498" s="14" t="s">
        <v>75</v>
      </c>
      <c r="AY498" s="259" t="s">
        <v>129</v>
      </c>
    </row>
    <row r="499" s="12" customFormat="1">
      <c r="A499" s="12"/>
      <c r="B499" s="228"/>
      <c r="C499" s="229"/>
      <c r="D499" s="223" t="s">
        <v>136</v>
      </c>
      <c r="E499" s="230" t="s">
        <v>1</v>
      </c>
      <c r="F499" s="231" t="s">
        <v>389</v>
      </c>
      <c r="G499" s="229"/>
      <c r="H499" s="232">
        <v>1.232</v>
      </c>
      <c r="I499" s="233"/>
      <c r="J499" s="229"/>
      <c r="K499" s="229"/>
      <c r="L499" s="234"/>
      <c r="M499" s="235"/>
      <c r="N499" s="236"/>
      <c r="O499" s="236"/>
      <c r="P499" s="236"/>
      <c r="Q499" s="236"/>
      <c r="R499" s="236"/>
      <c r="S499" s="236"/>
      <c r="T499" s="237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T499" s="238" t="s">
        <v>136</v>
      </c>
      <c r="AU499" s="238" t="s">
        <v>83</v>
      </c>
      <c r="AV499" s="12" t="s">
        <v>85</v>
      </c>
      <c r="AW499" s="12" t="s">
        <v>32</v>
      </c>
      <c r="AX499" s="12" t="s">
        <v>75</v>
      </c>
      <c r="AY499" s="238" t="s">
        <v>129</v>
      </c>
    </row>
    <row r="500" s="12" customFormat="1">
      <c r="A500" s="12"/>
      <c r="B500" s="228"/>
      <c r="C500" s="229"/>
      <c r="D500" s="223" t="s">
        <v>136</v>
      </c>
      <c r="E500" s="230" t="s">
        <v>1</v>
      </c>
      <c r="F500" s="231" t="s">
        <v>390</v>
      </c>
      <c r="G500" s="229"/>
      <c r="H500" s="232">
        <v>-0.098000000000000004</v>
      </c>
      <c r="I500" s="233"/>
      <c r="J500" s="229"/>
      <c r="K500" s="229"/>
      <c r="L500" s="234"/>
      <c r="M500" s="235"/>
      <c r="N500" s="236"/>
      <c r="O500" s="236"/>
      <c r="P500" s="236"/>
      <c r="Q500" s="236"/>
      <c r="R500" s="236"/>
      <c r="S500" s="236"/>
      <c r="T500" s="237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T500" s="238" t="s">
        <v>136</v>
      </c>
      <c r="AU500" s="238" t="s">
        <v>83</v>
      </c>
      <c r="AV500" s="12" t="s">
        <v>85</v>
      </c>
      <c r="AW500" s="12" t="s">
        <v>32</v>
      </c>
      <c r="AX500" s="12" t="s">
        <v>75</v>
      </c>
      <c r="AY500" s="238" t="s">
        <v>129</v>
      </c>
    </row>
    <row r="501" s="13" customFormat="1">
      <c r="A501" s="13"/>
      <c r="B501" s="239"/>
      <c r="C501" s="240"/>
      <c r="D501" s="223" t="s">
        <v>136</v>
      </c>
      <c r="E501" s="241" t="s">
        <v>1</v>
      </c>
      <c r="F501" s="242" t="s">
        <v>138</v>
      </c>
      <c r="G501" s="240"/>
      <c r="H501" s="243">
        <v>2.2679999999999998</v>
      </c>
      <c r="I501" s="244"/>
      <c r="J501" s="240"/>
      <c r="K501" s="240"/>
      <c r="L501" s="245"/>
      <c r="M501" s="246"/>
      <c r="N501" s="247"/>
      <c r="O501" s="247"/>
      <c r="P501" s="247"/>
      <c r="Q501" s="247"/>
      <c r="R501" s="247"/>
      <c r="S501" s="247"/>
      <c r="T501" s="24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9" t="s">
        <v>136</v>
      </c>
      <c r="AU501" s="249" t="s">
        <v>83</v>
      </c>
      <c r="AV501" s="13" t="s">
        <v>134</v>
      </c>
      <c r="AW501" s="13" t="s">
        <v>32</v>
      </c>
      <c r="AX501" s="13" t="s">
        <v>83</v>
      </c>
      <c r="AY501" s="249" t="s">
        <v>129</v>
      </c>
    </row>
    <row r="502" s="2" customFormat="1" ht="16.5" customHeight="1">
      <c r="A502" s="38"/>
      <c r="B502" s="39"/>
      <c r="C502" s="210" t="s">
        <v>285</v>
      </c>
      <c r="D502" s="210" t="s">
        <v>130</v>
      </c>
      <c r="E502" s="211" t="s">
        <v>392</v>
      </c>
      <c r="F502" s="212" t="s">
        <v>393</v>
      </c>
      <c r="G502" s="213" t="s">
        <v>146</v>
      </c>
      <c r="H502" s="214">
        <v>0.88</v>
      </c>
      <c r="I502" s="215"/>
      <c r="J502" s="216">
        <f>ROUND(I502*H502,2)</f>
        <v>0</v>
      </c>
      <c r="K502" s="212" t="s">
        <v>1</v>
      </c>
      <c r="L502" s="44"/>
      <c r="M502" s="217" t="s">
        <v>1</v>
      </c>
      <c r="N502" s="218" t="s">
        <v>40</v>
      </c>
      <c r="O502" s="91"/>
      <c r="P502" s="219">
        <f>O502*H502</f>
        <v>0</v>
      </c>
      <c r="Q502" s="219">
        <v>0</v>
      </c>
      <c r="R502" s="219">
        <f>Q502*H502</f>
        <v>0</v>
      </c>
      <c r="S502" s="219">
        <v>0</v>
      </c>
      <c r="T502" s="220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21" t="s">
        <v>134</v>
      </c>
      <c r="AT502" s="221" t="s">
        <v>130</v>
      </c>
      <c r="AU502" s="221" t="s">
        <v>83</v>
      </c>
      <c r="AY502" s="17" t="s">
        <v>129</v>
      </c>
      <c r="BE502" s="222">
        <f>IF(N502="základní",J502,0)</f>
        <v>0</v>
      </c>
      <c r="BF502" s="222">
        <f>IF(N502="snížená",J502,0)</f>
        <v>0</v>
      </c>
      <c r="BG502" s="222">
        <f>IF(N502="zákl. přenesená",J502,0)</f>
        <v>0</v>
      </c>
      <c r="BH502" s="222">
        <f>IF(N502="sníž. přenesená",J502,0)</f>
        <v>0</v>
      </c>
      <c r="BI502" s="222">
        <f>IF(N502="nulová",J502,0)</f>
        <v>0</v>
      </c>
      <c r="BJ502" s="17" t="s">
        <v>83</v>
      </c>
      <c r="BK502" s="222">
        <f>ROUND(I502*H502,2)</f>
        <v>0</v>
      </c>
      <c r="BL502" s="17" t="s">
        <v>134</v>
      </c>
      <c r="BM502" s="221" t="s">
        <v>379</v>
      </c>
    </row>
    <row r="503" s="2" customFormat="1">
      <c r="A503" s="38"/>
      <c r="B503" s="39"/>
      <c r="C503" s="40"/>
      <c r="D503" s="223" t="s">
        <v>135</v>
      </c>
      <c r="E503" s="40"/>
      <c r="F503" s="224" t="s">
        <v>393</v>
      </c>
      <c r="G503" s="40"/>
      <c r="H503" s="40"/>
      <c r="I503" s="225"/>
      <c r="J503" s="40"/>
      <c r="K503" s="40"/>
      <c r="L503" s="44"/>
      <c r="M503" s="226"/>
      <c r="N503" s="227"/>
      <c r="O503" s="91"/>
      <c r="P503" s="91"/>
      <c r="Q503" s="91"/>
      <c r="R503" s="91"/>
      <c r="S503" s="91"/>
      <c r="T503" s="92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T503" s="17" t="s">
        <v>135</v>
      </c>
      <c r="AU503" s="17" t="s">
        <v>83</v>
      </c>
    </row>
    <row r="504" s="14" customFormat="1">
      <c r="A504" s="14"/>
      <c r="B504" s="250"/>
      <c r="C504" s="251"/>
      <c r="D504" s="223" t="s">
        <v>136</v>
      </c>
      <c r="E504" s="252" t="s">
        <v>1</v>
      </c>
      <c r="F504" s="253" t="s">
        <v>689</v>
      </c>
      <c r="G504" s="251"/>
      <c r="H504" s="252" t="s">
        <v>1</v>
      </c>
      <c r="I504" s="254"/>
      <c r="J504" s="251"/>
      <c r="K504" s="251"/>
      <c r="L504" s="255"/>
      <c r="M504" s="256"/>
      <c r="N504" s="257"/>
      <c r="O504" s="257"/>
      <c r="P504" s="257"/>
      <c r="Q504" s="257"/>
      <c r="R504" s="257"/>
      <c r="S504" s="257"/>
      <c r="T504" s="258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9" t="s">
        <v>136</v>
      </c>
      <c r="AU504" s="259" t="s">
        <v>83</v>
      </c>
      <c r="AV504" s="14" t="s">
        <v>83</v>
      </c>
      <c r="AW504" s="14" t="s">
        <v>32</v>
      </c>
      <c r="AX504" s="14" t="s">
        <v>75</v>
      </c>
      <c r="AY504" s="259" t="s">
        <v>129</v>
      </c>
    </row>
    <row r="505" s="12" customFormat="1">
      <c r="A505" s="12"/>
      <c r="B505" s="228"/>
      <c r="C505" s="229"/>
      <c r="D505" s="223" t="s">
        <v>136</v>
      </c>
      <c r="E505" s="230" t="s">
        <v>1</v>
      </c>
      <c r="F505" s="231" t="s">
        <v>780</v>
      </c>
      <c r="G505" s="229"/>
      <c r="H505" s="232">
        <v>0.44</v>
      </c>
      <c r="I505" s="233"/>
      <c r="J505" s="229"/>
      <c r="K505" s="229"/>
      <c r="L505" s="234"/>
      <c r="M505" s="235"/>
      <c r="N505" s="236"/>
      <c r="O505" s="236"/>
      <c r="P505" s="236"/>
      <c r="Q505" s="236"/>
      <c r="R505" s="236"/>
      <c r="S505" s="236"/>
      <c r="T505" s="237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T505" s="238" t="s">
        <v>136</v>
      </c>
      <c r="AU505" s="238" t="s">
        <v>83</v>
      </c>
      <c r="AV505" s="12" t="s">
        <v>85</v>
      </c>
      <c r="AW505" s="12" t="s">
        <v>32</v>
      </c>
      <c r="AX505" s="12" t="s">
        <v>75</v>
      </c>
      <c r="AY505" s="238" t="s">
        <v>129</v>
      </c>
    </row>
    <row r="506" s="14" customFormat="1">
      <c r="A506" s="14"/>
      <c r="B506" s="250"/>
      <c r="C506" s="251"/>
      <c r="D506" s="223" t="s">
        <v>136</v>
      </c>
      <c r="E506" s="252" t="s">
        <v>1</v>
      </c>
      <c r="F506" s="253" t="s">
        <v>691</v>
      </c>
      <c r="G506" s="251"/>
      <c r="H506" s="252" t="s">
        <v>1</v>
      </c>
      <c r="I506" s="254"/>
      <c r="J506" s="251"/>
      <c r="K506" s="251"/>
      <c r="L506" s="255"/>
      <c r="M506" s="256"/>
      <c r="N506" s="257"/>
      <c r="O506" s="257"/>
      <c r="P506" s="257"/>
      <c r="Q506" s="257"/>
      <c r="R506" s="257"/>
      <c r="S506" s="257"/>
      <c r="T506" s="258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9" t="s">
        <v>136</v>
      </c>
      <c r="AU506" s="259" t="s">
        <v>83</v>
      </c>
      <c r="AV506" s="14" t="s">
        <v>83</v>
      </c>
      <c r="AW506" s="14" t="s">
        <v>32</v>
      </c>
      <c r="AX506" s="14" t="s">
        <v>75</v>
      </c>
      <c r="AY506" s="259" t="s">
        <v>129</v>
      </c>
    </row>
    <row r="507" s="12" customFormat="1">
      <c r="A507" s="12"/>
      <c r="B507" s="228"/>
      <c r="C507" s="229"/>
      <c r="D507" s="223" t="s">
        <v>136</v>
      </c>
      <c r="E507" s="230" t="s">
        <v>1</v>
      </c>
      <c r="F507" s="231" t="s">
        <v>780</v>
      </c>
      <c r="G507" s="229"/>
      <c r="H507" s="232">
        <v>0.44</v>
      </c>
      <c r="I507" s="233"/>
      <c r="J507" s="229"/>
      <c r="K507" s="229"/>
      <c r="L507" s="234"/>
      <c r="M507" s="235"/>
      <c r="N507" s="236"/>
      <c r="O507" s="236"/>
      <c r="P507" s="236"/>
      <c r="Q507" s="236"/>
      <c r="R507" s="236"/>
      <c r="S507" s="236"/>
      <c r="T507" s="237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T507" s="238" t="s">
        <v>136</v>
      </c>
      <c r="AU507" s="238" t="s">
        <v>83</v>
      </c>
      <c r="AV507" s="12" t="s">
        <v>85</v>
      </c>
      <c r="AW507" s="12" t="s">
        <v>32</v>
      </c>
      <c r="AX507" s="12" t="s">
        <v>75</v>
      </c>
      <c r="AY507" s="238" t="s">
        <v>129</v>
      </c>
    </row>
    <row r="508" s="13" customFormat="1">
      <c r="A508" s="13"/>
      <c r="B508" s="239"/>
      <c r="C508" s="240"/>
      <c r="D508" s="223" t="s">
        <v>136</v>
      </c>
      <c r="E508" s="241" t="s">
        <v>1</v>
      </c>
      <c r="F508" s="242" t="s">
        <v>138</v>
      </c>
      <c r="G508" s="240"/>
      <c r="H508" s="243">
        <v>0.88</v>
      </c>
      <c r="I508" s="244"/>
      <c r="J508" s="240"/>
      <c r="K508" s="240"/>
      <c r="L508" s="245"/>
      <c r="M508" s="246"/>
      <c r="N508" s="247"/>
      <c r="O508" s="247"/>
      <c r="P508" s="247"/>
      <c r="Q508" s="247"/>
      <c r="R508" s="247"/>
      <c r="S508" s="247"/>
      <c r="T508" s="248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9" t="s">
        <v>136</v>
      </c>
      <c r="AU508" s="249" t="s">
        <v>83</v>
      </c>
      <c r="AV508" s="13" t="s">
        <v>134</v>
      </c>
      <c r="AW508" s="13" t="s">
        <v>32</v>
      </c>
      <c r="AX508" s="13" t="s">
        <v>83</v>
      </c>
      <c r="AY508" s="249" t="s">
        <v>129</v>
      </c>
    </row>
    <row r="509" s="2" customFormat="1" ht="16.5" customHeight="1">
      <c r="A509" s="38"/>
      <c r="B509" s="39"/>
      <c r="C509" s="210" t="s">
        <v>380</v>
      </c>
      <c r="D509" s="210" t="s">
        <v>130</v>
      </c>
      <c r="E509" s="211" t="s">
        <v>396</v>
      </c>
      <c r="F509" s="212" t="s">
        <v>397</v>
      </c>
      <c r="G509" s="213" t="s">
        <v>179</v>
      </c>
      <c r="H509" s="214">
        <v>16.936</v>
      </c>
      <c r="I509" s="215"/>
      <c r="J509" s="216">
        <f>ROUND(I509*H509,2)</f>
        <v>0</v>
      </c>
      <c r="K509" s="212" t="s">
        <v>1</v>
      </c>
      <c r="L509" s="44"/>
      <c r="M509" s="217" t="s">
        <v>1</v>
      </c>
      <c r="N509" s="218" t="s">
        <v>40</v>
      </c>
      <c r="O509" s="91"/>
      <c r="P509" s="219">
        <f>O509*H509</f>
        <v>0</v>
      </c>
      <c r="Q509" s="219">
        <v>0</v>
      </c>
      <c r="R509" s="219">
        <f>Q509*H509</f>
        <v>0</v>
      </c>
      <c r="S509" s="219">
        <v>0</v>
      </c>
      <c r="T509" s="220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21" t="s">
        <v>134</v>
      </c>
      <c r="AT509" s="221" t="s">
        <v>130</v>
      </c>
      <c r="AU509" s="221" t="s">
        <v>83</v>
      </c>
      <c r="AY509" s="17" t="s">
        <v>129</v>
      </c>
      <c r="BE509" s="222">
        <f>IF(N509="základní",J509,0)</f>
        <v>0</v>
      </c>
      <c r="BF509" s="222">
        <f>IF(N509="snížená",J509,0)</f>
        <v>0</v>
      </c>
      <c r="BG509" s="222">
        <f>IF(N509="zákl. přenesená",J509,0)</f>
        <v>0</v>
      </c>
      <c r="BH509" s="222">
        <f>IF(N509="sníž. přenesená",J509,0)</f>
        <v>0</v>
      </c>
      <c r="BI509" s="222">
        <f>IF(N509="nulová",J509,0)</f>
        <v>0</v>
      </c>
      <c r="BJ509" s="17" t="s">
        <v>83</v>
      </c>
      <c r="BK509" s="222">
        <f>ROUND(I509*H509,2)</f>
        <v>0</v>
      </c>
      <c r="BL509" s="17" t="s">
        <v>134</v>
      </c>
      <c r="BM509" s="221" t="s">
        <v>383</v>
      </c>
    </row>
    <row r="510" s="2" customFormat="1">
      <c r="A510" s="38"/>
      <c r="B510" s="39"/>
      <c r="C510" s="40"/>
      <c r="D510" s="223" t="s">
        <v>135</v>
      </c>
      <c r="E510" s="40"/>
      <c r="F510" s="224" t="s">
        <v>397</v>
      </c>
      <c r="G510" s="40"/>
      <c r="H510" s="40"/>
      <c r="I510" s="225"/>
      <c r="J510" s="40"/>
      <c r="K510" s="40"/>
      <c r="L510" s="44"/>
      <c r="M510" s="226"/>
      <c r="N510" s="227"/>
      <c r="O510" s="91"/>
      <c r="P510" s="91"/>
      <c r="Q510" s="91"/>
      <c r="R510" s="91"/>
      <c r="S510" s="91"/>
      <c r="T510" s="92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T510" s="17" t="s">
        <v>135</v>
      </c>
      <c r="AU510" s="17" t="s">
        <v>83</v>
      </c>
    </row>
    <row r="511" s="14" customFormat="1">
      <c r="A511" s="14"/>
      <c r="B511" s="250"/>
      <c r="C511" s="251"/>
      <c r="D511" s="223" t="s">
        <v>136</v>
      </c>
      <c r="E511" s="252" t="s">
        <v>1</v>
      </c>
      <c r="F511" s="253" t="s">
        <v>689</v>
      </c>
      <c r="G511" s="251"/>
      <c r="H511" s="252" t="s">
        <v>1</v>
      </c>
      <c r="I511" s="254"/>
      <c r="J511" s="251"/>
      <c r="K511" s="251"/>
      <c r="L511" s="255"/>
      <c r="M511" s="256"/>
      <c r="N511" s="257"/>
      <c r="O511" s="257"/>
      <c r="P511" s="257"/>
      <c r="Q511" s="257"/>
      <c r="R511" s="257"/>
      <c r="S511" s="257"/>
      <c r="T511" s="258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9" t="s">
        <v>136</v>
      </c>
      <c r="AU511" s="259" t="s">
        <v>83</v>
      </c>
      <c r="AV511" s="14" t="s">
        <v>83</v>
      </c>
      <c r="AW511" s="14" t="s">
        <v>32</v>
      </c>
      <c r="AX511" s="14" t="s">
        <v>75</v>
      </c>
      <c r="AY511" s="259" t="s">
        <v>129</v>
      </c>
    </row>
    <row r="512" s="12" customFormat="1">
      <c r="A512" s="12"/>
      <c r="B512" s="228"/>
      <c r="C512" s="229"/>
      <c r="D512" s="223" t="s">
        <v>136</v>
      </c>
      <c r="E512" s="230" t="s">
        <v>1</v>
      </c>
      <c r="F512" s="231" t="s">
        <v>781</v>
      </c>
      <c r="G512" s="229"/>
      <c r="H512" s="232">
        <v>8.9600000000000009</v>
      </c>
      <c r="I512" s="233"/>
      <c r="J512" s="229"/>
      <c r="K512" s="229"/>
      <c r="L512" s="234"/>
      <c r="M512" s="235"/>
      <c r="N512" s="236"/>
      <c r="O512" s="236"/>
      <c r="P512" s="236"/>
      <c r="Q512" s="236"/>
      <c r="R512" s="236"/>
      <c r="S512" s="236"/>
      <c r="T512" s="237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T512" s="238" t="s">
        <v>136</v>
      </c>
      <c r="AU512" s="238" t="s">
        <v>83</v>
      </c>
      <c r="AV512" s="12" t="s">
        <v>85</v>
      </c>
      <c r="AW512" s="12" t="s">
        <v>32</v>
      </c>
      <c r="AX512" s="12" t="s">
        <v>75</v>
      </c>
      <c r="AY512" s="238" t="s">
        <v>129</v>
      </c>
    </row>
    <row r="513" s="12" customFormat="1">
      <c r="A513" s="12"/>
      <c r="B513" s="228"/>
      <c r="C513" s="229"/>
      <c r="D513" s="223" t="s">
        <v>136</v>
      </c>
      <c r="E513" s="230" t="s">
        <v>1</v>
      </c>
      <c r="F513" s="231" t="s">
        <v>400</v>
      </c>
      <c r="G513" s="229"/>
      <c r="H513" s="232">
        <v>-0.49199999999999999</v>
      </c>
      <c r="I513" s="233"/>
      <c r="J513" s="229"/>
      <c r="K513" s="229"/>
      <c r="L513" s="234"/>
      <c r="M513" s="235"/>
      <c r="N513" s="236"/>
      <c r="O513" s="236"/>
      <c r="P513" s="236"/>
      <c r="Q513" s="236"/>
      <c r="R513" s="236"/>
      <c r="S513" s="236"/>
      <c r="T513" s="237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T513" s="238" t="s">
        <v>136</v>
      </c>
      <c r="AU513" s="238" t="s">
        <v>83</v>
      </c>
      <c r="AV513" s="12" t="s">
        <v>85</v>
      </c>
      <c r="AW513" s="12" t="s">
        <v>32</v>
      </c>
      <c r="AX513" s="12" t="s">
        <v>75</v>
      </c>
      <c r="AY513" s="238" t="s">
        <v>129</v>
      </c>
    </row>
    <row r="514" s="14" customFormat="1">
      <c r="A514" s="14"/>
      <c r="B514" s="250"/>
      <c r="C514" s="251"/>
      <c r="D514" s="223" t="s">
        <v>136</v>
      </c>
      <c r="E514" s="252" t="s">
        <v>1</v>
      </c>
      <c r="F514" s="253" t="s">
        <v>691</v>
      </c>
      <c r="G514" s="251"/>
      <c r="H514" s="252" t="s">
        <v>1</v>
      </c>
      <c r="I514" s="254"/>
      <c r="J514" s="251"/>
      <c r="K514" s="251"/>
      <c r="L514" s="255"/>
      <c r="M514" s="256"/>
      <c r="N514" s="257"/>
      <c r="O514" s="257"/>
      <c r="P514" s="257"/>
      <c r="Q514" s="257"/>
      <c r="R514" s="257"/>
      <c r="S514" s="257"/>
      <c r="T514" s="258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9" t="s">
        <v>136</v>
      </c>
      <c r="AU514" s="259" t="s">
        <v>83</v>
      </c>
      <c r="AV514" s="14" t="s">
        <v>83</v>
      </c>
      <c r="AW514" s="14" t="s">
        <v>32</v>
      </c>
      <c r="AX514" s="14" t="s">
        <v>75</v>
      </c>
      <c r="AY514" s="259" t="s">
        <v>129</v>
      </c>
    </row>
    <row r="515" s="12" customFormat="1">
      <c r="A515" s="12"/>
      <c r="B515" s="228"/>
      <c r="C515" s="229"/>
      <c r="D515" s="223" t="s">
        <v>136</v>
      </c>
      <c r="E515" s="230" t="s">
        <v>1</v>
      </c>
      <c r="F515" s="231" t="s">
        <v>781</v>
      </c>
      <c r="G515" s="229"/>
      <c r="H515" s="232">
        <v>8.9600000000000009</v>
      </c>
      <c r="I515" s="233"/>
      <c r="J515" s="229"/>
      <c r="K515" s="229"/>
      <c r="L515" s="234"/>
      <c r="M515" s="235"/>
      <c r="N515" s="236"/>
      <c r="O515" s="236"/>
      <c r="P515" s="236"/>
      <c r="Q515" s="236"/>
      <c r="R515" s="236"/>
      <c r="S515" s="236"/>
      <c r="T515" s="237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T515" s="238" t="s">
        <v>136</v>
      </c>
      <c r="AU515" s="238" t="s">
        <v>83</v>
      </c>
      <c r="AV515" s="12" t="s">
        <v>85</v>
      </c>
      <c r="AW515" s="12" t="s">
        <v>32</v>
      </c>
      <c r="AX515" s="12" t="s">
        <v>75</v>
      </c>
      <c r="AY515" s="238" t="s">
        <v>129</v>
      </c>
    </row>
    <row r="516" s="12" customFormat="1">
      <c r="A516" s="12"/>
      <c r="B516" s="228"/>
      <c r="C516" s="229"/>
      <c r="D516" s="223" t="s">
        <v>136</v>
      </c>
      <c r="E516" s="230" t="s">
        <v>1</v>
      </c>
      <c r="F516" s="231" t="s">
        <v>400</v>
      </c>
      <c r="G516" s="229"/>
      <c r="H516" s="232">
        <v>-0.49199999999999999</v>
      </c>
      <c r="I516" s="233"/>
      <c r="J516" s="229"/>
      <c r="K516" s="229"/>
      <c r="L516" s="234"/>
      <c r="M516" s="235"/>
      <c r="N516" s="236"/>
      <c r="O516" s="236"/>
      <c r="P516" s="236"/>
      <c r="Q516" s="236"/>
      <c r="R516" s="236"/>
      <c r="S516" s="236"/>
      <c r="T516" s="237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T516" s="238" t="s">
        <v>136</v>
      </c>
      <c r="AU516" s="238" t="s">
        <v>83</v>
      </c>
      <c r="AV516" s="12" t="s">
        <v>85</v>
      </c>
      <c r="AW516" s="12" t="s">
        <v>32</v>
      </c>
      <c r="AX516" s="12" t="s">
        <v>75</v>
      </c>
      <c r="AY516" s="238" t="s">
        <v>129</v>
      </c>
    </row>
    <row r="517" s="13" customFormat="1">
      <c r="A517" s="13"/>
      <c r="B517" s="239"/>
      <c r="C517" s="240"/>
      <c r="D517" s="223" t="s">
        <v>136</v>
      </c>
      <c r="E517" s="241" t="s">
        <v>1</v>
      </c>
      <c r="F517" s="242" t="s">
        <v>138</v>
      </c>
      <c r="G517" s="240"/>
      <c r="H517" s="243">
        <v>16.936</v>
      </c>
      <c r="I517" s="244"/>
      <c r="J517" s="240"/>
      <c r="K517" s="240"/>
      <c r="L517" s="245"/>
      <c r="M517" s="246"/>
      <c r="N517" s="247"/>
      <c r="O517" s="247"/>
      <c r="P517" s="247"/>
      <c r="Q517" s="247"/>
      <c r="R517" s="247"/>
      <c r="S517" s="247"/>
      <c r="T517" s="248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9" t="s">
        <v>136</v>
      </c>
      <c r="AU517" s="249" t="s">
        <v>83</v>
      </c>
      <c r="AV517" s="13" t="s">
        <v>134</v>
      </c>
      <c r="AW517" s="13" t="s">
        <v>32</v>
      </c>
      <c r="AX517" s="13" t="s">
        <v>83</v>
      </c>
      <c r="AY517" s="249" t="s">
        <v>129</v>
      </c>
    </row>
    <row r="518" s="2" customFormat="1" ht="16.5" customHeight="1">
      <c r="A518" s="38"/>
      <c r="B518" s="39"/>
      <c r="C518" s="210" t="s">
        <v>290</v>
      </c>
      <c r="D518" s="210" t="s">
        <v>130</v>
      </c>
      <c r="E518" s="211" t="s">
        <v>448</v>
      </c>
      <c r="F518" s="212" t="s">
        <v>449</v>
      </c>
      <c r="G518" s="213" t="s">
        <v>141</v>
      </c>
      <c r="H518" s="214">
        <v>12.310000000000001</v>
      </c>
      <c r="I518" s="215"/>
      <c r="J518" s="216">
        <f>ROUND(I518*H518,2)</f>
        <v>0</v>
      </c>
      <c r="K518" s="212" t="s">
        <v>1</v>
      </c>
      <c r="L518" s="44"/>
      <c r="M518" s="217" t="s">
        <v>1</v>
      </c>
      <c r="N518" s="218" t="s">
        <v>40</v>
      </c>
      <c r="O518" s="91"/>
      <c r="P518" s="219">
        <f>O518*H518</f>
        <v>0</v>
      </c>
      <c r="Q518" s="219">
        <v>0</v>
      </c>
      <c r="R518" s="219">
        <f>Q518*H518</f>
        <v>0</v>
      </c>
      <c r="S518" s="219">
        <v>0</v>
      </c>
      <c r="T518" s="220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21" t="s">
        <v>134</v>
      </c>
      <c r="AT518" s="221" t="s">
        <v>130</v>
      </c>
      <c r="AU518" s="221" t="s">
        <v>83</v>
      </c>
      <c r="AY518" s="17" t="s">
        <v>129</v>
      </c>
      <c r="BE518" s="222">
        <f>IF(N518="základní",J518,0)</f>
        <v>0</v>
      </c>
      <c r="BF518" s="222">
        <f>IF(N518="snížená",J518,0)</f>
        <v>0</v>
      </c>
      <c r="BG518" s="222">
        <f>IF(N518="zákl. přenesená",J518,0)</f>
        <v>0</v>
      </c>
      <c r="BH518" s="222">
        <f>IF(N518="sníž. přenesená",J518,0)</f>
        <v>0</v>
      </c>
      <c r="BI518" s="222">
        <f>IF(N518="nulová",J518,0)</f>
        <v>0</v>
      </c>
      <c r="BJ518" s="17" t="s">
        <v>83</v>
      </c>
      <c r="BK518" s="222">
        <f>ROUND(I518*H518,2)</f>
        <v>0</v>
      </c>
      <c r="BL518" s="17" t="s">
        <v>134</v>
      </c>
      <c r="BM518" s="221" t="s">
        <v>388</v>
      </c>
    </row>
    <row r="519" s="2" customFormat="1">
      <c r="A519" s="38"/>
      <c r="B519" s="39"/>
      <c r="C519" s="40"/>
      <c r="D519" s="223" t="s">
        <v>135</v>
      </c>
      <c r="E519" s="40"/>
      <c r="F519" s="224" t="s">
        <v>449</v>
      </c>
      <c r="G519" s="40"/>
      <c r="H519" s="40"/>
      <c r="I519" s="225"/>
      <c r="J519" s="40"/>
      <c r="K519" s="40"/>
      <c r="L519" s="44"/>
      <c r="M519" s="226"/>
      <c r="N519" s="227"/>
      <c r="O519" s="91"/>
      <c r="P519" s="91"/>
      <c r="Q519" s="91"/>
      <c r="R519" s="91"/>
      <c r="S519" s="91"/>
      <c r="T519" s="92"/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T519" s="17" t="s">
        <v>135</v>
      </c>
      <c r="AU519" s="17" t="s">
        <v>83</v>
      </c>
    </row>
    <row r="520" s="14" customFormat="1">
      <c r="A520" s="14"/>
      <c r="B520" s="250"/>
      <c r="C520" s="251"/>
      <c r="D520" s="223" t="s">
        <v>136</v>
      </c>
      <c r="E520" s="252" t="s">
        <v>1</v>
      </c>
      <c r="F520" s="253" t="s">
        <v>689</v>
      </c>
      <c r="G520" s="251"/>
      <c r="H520" s="252" t="s">
        <v>1</v>
      </c>
      <c r="I520" s="254"/>
      <c r="J520" s="251"/>
      <c r="K520" s="251"/>
      <c r="L520" s="255"/>
      <c r="M520" s="256"/>
      <c r="N520" s="257"/>
      <c r="O520" s="257"/>
      <c r="P520" s="257"/>
      <c r="Q520" s="257"/>
      <c r="R520" s="257"/>
      <c r="S520" s="257"/>
      <c r="T520" s="258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9" t="s">
        <v>136</v>
      </c>
      <c r="AU520" s="259" t="s">
        <v>83</v>
      </c>
      <c r="AV520" s="14" t="s">
        <v>83</v>
      </c>
      <c r="AW520" s="14" t="s">
        <v>32</v>
      </c>
      <c r="AX520" s="14" t="s">
        <v>75</v>
      </c>
      <c r="AY520" s="259" t="s">
        <v>129</v>
      </c>
    </row>
    <row r="521" s="12" customFormat="1">
      <c r="A521" s="12"/>
      <c r="B521" s="228"/>
      <c r="C521" s="229"/>
      <c r="D521" s="223" t="s">
        <v>136</v>
      </c>
      <c r="E521" s="230" t="s">
        <v>1</v>
      </c>
      <c r="F521" s="231" t="s">
        <v>782</v>
      </c>
      <c r="G521" s="229"/>
      <c r="H521" s="232">
        <v>4.5220000000000002</v>
      </c>
      <c r="I521" s="233"/>
      <c r="J521" s="229"/>
      <c r="K521" s="229"/>
      <c r="L521" s="234"/>
      <c r="M521" s="235"/>
      <c r="N521" s="236"/>
      <c r="O521" s="236"/>
      <c r="P521" s="236"/>
      <c r="Q521" s="236"/>
      <c r="R521" s="236"/>
      <c r="S521" s="236"/>
      <c r="T521" s="237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T521" s="238" t="s">
        <v>136</v>
      </c>
      <c r="AU521" s="238" t="s">
        <v>83</v>
      </c>
      <c r="AV521" s="12" t="s">
        <v>85</v>
      </c>
      <c r="AW521" s="12" t="s">
        <v>32</v>
      </c>
      <c r="AX521" s="12" t="s">
        <v>75</v>
      </c>
      <c r="AY521" s="238" t="s">
        <v>129</v>
      </c>
    </row>
    <row r="522" s="14" customFormat="1">
      <c r="A522" s="14"/>
      <c r="B522" s="250"/>
      <c r="C522" s="251"/>
      <c r="D522" s="223" t="s">
        <v>136</v>
      </c>
      <c r="E522" s="252" t="s">
        <v>1</v>
      </c>
      <c r="F522" s="253" t="s">
        <v>691</v>
      </c>
      <c r="G522" s="251"/>
      <c r="H522" s="252" t="s">
        <v>1</v>
      </c>
      <c r="I522" s="254"/>
      <c r="J522" s="251"/>
      <c r="K522" s="251"/>
      <c r="L522" s="255"/>
      <c r="M522" s="256"/>
      <c r="N522" s="257"/>
      <c r="O522" s="257"/>
      <c r="P522" s="257"/>
      <c r="Q522" s="257"/>
      <c r="R522" s="257"/>
      <c r="S522" s="257"/>
      <c r="T522" s="258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9" t="s">
        <v>136</v>
      </c>
      <c r="AU522" s="259" t="s">
        <v>83</v>
      </c>
      <c r="AV522" s="14" t="s">
        <v>83</v>
      </c>
      <c r="AW522" s="14" t="s">
        <v>32</v>
      </c>
      <c r="AX522" s="14" t="s">
        <v>75</v>
      </c>
      <c r="AY522" s="259" t="s">
        <v>129</v>
      </c>
    </row>
    <row r="523" s="12" customFormat="1">
      <c r="A523" s="12"/>
      <c r="B523" s="228"/>
      <c r="C523" s="229"/>
      <c r="D523" s="223" t="s">
        <v>136</v>
      </c>
      <c r="E523" s="230" t="s">
        <v>1</v>
      </c>
      <c r="F523" s="231" t="s">
        <v>782</v>
      </c>
      <c r="G523" s="229"/>
      <c r="H523" s="232">
        <v>4.5220000000000002</v>
      </c>
      <c r="I523" s="233"/>
      <c r="J523" s="229"/>
      <c r="K523" s="229"/>
      <c r="L523" s="234"/>
      <c r="M523" s="235"/>
      <c r="N523" s="236"/>
      <c r="O523" s="236"/>
      <c r="P523" s="236"/>
      <c r="Q523" s="236"/>
      <c r="R523" s="236"/>
      <c r="S523" s="236"/>
      <c r="T523" s="237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T523" s="238" t="s">
        <v>136</v>
      </c>
      <c r="AU523" s="238" t="s">
        <v>83</v>
      </c>
      <c r="AV523" s="12" t="s">
        <v>85</v>
      </c>
      <c r="AW523" s="12" t="s">
        <v>32</v>
      </c>
      <c r="AX523" s="12" t="s">
        <v>75</v>
      </c>
      <c r="AY523" s="238" t="s">
        <v>129</v>
      </c>
    </row>
    <row r="524" s="14" customFormat="1">
      <c r="A524" s="14"/>
      <c r="B524" s="250"/>
      <c r="C524" s="251"/>
      <c r="D524" s="223" t="s">
        <v>136</v>
      </c>
      <c r="E524" s="252" t="s">
        <v>1</v>
      </c>
      <c r="F524" s="253" t="s">
        <v>693</v>
      </c>
      <c r="G524" s="251"/>
      <c r="H524" s="252" t="s">
        <v>1</v>
      </c>
      <c r="I524" s="254"/>
      <c r="J524" s="251"/>
      <c r="K524" s="251"/>
      <c r="L524" s="255"/>
      <c r="M524" s="256"/>
      <c r="N524" s="257"/>
      <c r="O524" s="257"/>
      <c r="P524" s="257"/>
      <c r="Q524" s="257"/>
      <c r="R524" s="257"/>
      <c r="S524" s="257"/>
      <c r="T524" s="258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9" t="s">
        <v>136</v>
      </c>
      <c r="AU524" s="259" t="s">
        <v>83</v>
      </c>
      <c r="AV524" s="14" t="s">
        <v>83</v>
      </c>
      <c r="AW524" s="14" t="s">
        <v>32</v>
      </c>
      <c r="AX524" s="14" t="s">
        <v>75</v>
      </c>
      <c r="AY524" s="259" t="s">
        <v>129</v>
      </c>
    </row>
    <row r="525" s="12" customFormat="1">
      <c r="A525" s="12"/>
      <c r="B525" s="228"/>
      <c r="C525" s="229"/>
      <c r="D525" s="223" t="s">
        <v>136</v>
      </c>
      <c r="E525" s="230" t="s">
        <v>1</v>
      </c>
      <c r="F525" s="231" t="s">
        <v>783</v>
      </c>
      <c r="G525" s="229"/>
      <c r="H525" s="232">
        <v>3.266</v>
      </c>
      <c r="I525" s="233"/>
      <c r="J525" s="229"/>
      <c r="K525" s="229"/>
      <c r="L525" s="234"/>
      <c r="M525" s="235"/>
      <c r="N525" s="236"/>
      <c r="O525" s="236"/>
      <c r="P525" s="236"/>
      <c r="Q525" s="236"/>
      <c r="R525" s="236"/>
      <c r="S525" s="236"/>
      <c r="T525" s="237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T525" s="238" t="s">
        <v>136</v>
      </c>
      <c r="AU525" s="238" t="s">
        <v>83</v>
      </c>
      <c r="AV525" s="12" t="s">
        <v>85</v>
      </c>
      <c r="AW525" s="12" t="s">
        <v>32</v>
      </c>
      <c r="AX525" s="12" t="s">
        <v>75</v>
      </c>
      <c r="AY525" s="238" t="s">
        <v>129</v>
      </c>
    </row>
    <row r="526" s="13" customFormat="1">
      <c r="A526" s="13"/>
      <c r="B526" s="239"/>
      <c r="C526" s="240"/>
      <c r="D526" s="223" t="s">
        <v>136</v>
      </c>
      <c r="E526" s="241" t="s">
        <v>1</v>
      </c>
      <c r="F526" s="242" t="s">
        <v>138</v>
      </c>
      <c r="G526" s="240"/>
      <c r="H526" s="243">
        <v>12.310000000000001</v>
      </c>
      <c r="I526" s="244"/>
      <c r="J526" s="240"/>
      <c r="K526" s="240"/>
      <c r="L526" s="245"/>
      <c r="M526" s="246"/>
      <c r="N526" s="247"/>
      <c r="O526" s="247"/>
      <c r="P526" s="247"/>
      <c r="Q526" s="247"/>
      <c r="R526" s="247"/>
      <c r="S526" s="247"/>
      <c r="T526" s="248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9" t="s">
        <v>136</v>
      </c>
      <c r="AU526" s="249" t="s">
        <v>83</v>
      </c>
      <c r="AV526" s="13" t="s">
        <v>134</v>
      </c>
      <c r="AW526" s="13" t="s">
        <v>32</v>
      </c>
      <c r="AX526" s="13" t="s">
        <v>83</v>
      </c>
      <c r="AY526" s="249" t="s">
        <v>129</v>
      </c>
    </row>
    <row r="527" s="2" customFormat="1" ht="16.5" customHeight="1">
      <c r="A527" s="38"/>
      <c r="B527" s="39"/>
      <c r="C527" s="210" t="s">
        <v>391</v>
      </c>
      <c r="D527" s="210" t="s">
        <v>130</v>
      </c>
      <c r="E527" s="211" t="s">
        <v>402</v>
      </c>
      <c r="F527" s="212" t="s">
        <v>403</v>
      </c>
      <c r="G527" s="213" t="s">
        <v>300</v>
      </c>
      <c r="H527" s="214">
        <v>15</v>
      </c>
      <c r="I527" s="215"/>
      <c r="J527" s="216">
        <f>ROUND(I527*H527,2)</f>
        <v>0</v>
      </c>
      <c r="K527" s="212" t="s">
        <v>1</v>
      </c>
      <c r="L527" s="44"/>
      <c r="M527" s="217" t="s">
        <v>1</v>
      </c>
      <c r="N527" s="218" t="s">
        <v>40</v>
      </c>
      <c r="O527" s="91"/>
      <c r="P527" s="219">
        <f>O527*H527</f>
        <v>0</v>
      </c>
      <c r="Q527" s="219">
        <v>0</v>
      </c>
      <c r="R527" s="219">
        <f>Q527*H527</f>
        <v>0</v>
      </c>
      <c r="S527" s="219">
        <v>0</v>
      </c>
      <c r="T527" s="220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21" t="s">
        <v>134</v>
      </c>
      <c r="AT527" s="221" t="s">
        <v>130</v>
      </c>
      <c r="AU527" s="221" t="s">
        <v>83</v>
      </c>
      <c r="AY527" s="17" t="s">
        <v>129</v>
      </c>
      <c r="BE527" s="222">
        <f>IF(N527="základní",J527,0)</f>
        <v>0</v>
      </c>
      <c r="BF527" s="222">
        <f>IF(N527="snížená",J527,0)</f>
        <v>0</v>
      </c>
      <c r="BG527" s="222">
        <f>IF(N527="zákl. přenesená",J527,0)</f>
        <v>0</v>
      </c>
      <c r="BH527" s="222">
        <f>IF(N527="sníž. přenesená",J527,0)</f>
        <v>0</v>
      </c>
      <c r="BI527" s="222">
        <f>IF(N527="nulová",J527,0)</f>
        <v>0</v>
      </c>
      <c r="BJ527" s="17" t="s">
        <v>83</v>
      </c>
      <c r="BK527" s="222">
        <f>ROUND(I527*H527,2)</f>
        <v>0</v>
      </c>
      <c r="BL527" s="17" t="s">
        <v>134</v>
      </c>
      <c r="BM527" s="221" t="s">
        <v>394</v>
      </c>
    </row>
    <row r="528" s="2" customFormat="1">
      <c r="A528" s="38"/>
      <c r="B528" s="39"/>
      <c r="C528" s="40"/>
      <c r="D528" s="223" t="s">
        <v>135</v>
      </c>
      <c r="E528" s="40"/>
      <c r="F528" s="224" t="s">
        <v>403</v>
      </c>
      <c r="G528" s="40"/>
      <c r="H528" s="40"/>
      <c r="I528" s="225"/>
      <c r="J528" s="40"/>
      <c r="K528" s="40"/>
      <c r="L528" s="44"/>
      <c r="M528" s="226"/>
      <c r="N528" s="227"/>
      <c r="O528" s="91"/>
      <c r="P528" s="91"/>
      <c r="Q528" s="91"/>
      <c r="R528" s="91"/>
      <c r="S528" s="91"/>
      <c r="T528" s="92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T528" s="17" t="s">
        <v>135</v>
      </c>
      <c r="AU528" s="17" t="s">
        <v>83</v>
      </c>
    </row>
    <row r="529" s="14" customFormat="1">
      <c r="A529" s="14"/>
      <c r="B529" s="250"/>
      <c r="C529" s="251"/>
      <c r="D529" s="223" t="s">
        <v>136</v>
      </c>
      <c r="E529" s="252" t="s">
        <v>1</v>
      </c>
      <c r="F529" s="253" t="s">
        <v>689</v>
      </c>
      <c r="G529" s="251"/>
      <c r="H529" s="252" t="s">
        <v>1</v>
      </c>
      <c r="I529" s="254"/>
      <c r="J529" s="251"/>
      <c r="K529" s="251"/>
      <c r="L529" s="255"/>
      <c r="M529" s="256"/>
      <c r="N529" s="257"/>
      <c r="O529" s="257"/>
      <c r="P529" s="257"/>
      <c r="Q529" s="257"/>
      <c r="R529" s="257"/>
      <c r="S529" s="257"/>
      <c r="T529" s="258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9" t="s">
        <v>136</v>
      </c>
      <c r="AU529" s="259" t="s">
        <v>83</v>
      </c>
      <c r="AV529" s="14" t="s">
        <v>83</v>
      </c>
      <c r="AW529" s="14" t="s">
        <v>32</v>
      </c>
      <c r="AX529" s="14" t="s">
        <v>75</v>
      </c>
      <c r="AY529" s="259" t="s">
        <v>129</v>
      </c>
    </row>
    <row r="530" s="12" customFormat="1">
      <c r="A530" s="12"/>
      <c r="B530" s="228"/>
      <c r="C530" s="229"/>
      <c r="D530" s="223" t="s">
        <v>136</v>
      </c>
      <c r="E530" s="230" t="s">
        <v>1</v>
      </c>
      <c r="F530" s="231" t="s">
        <v>784</v>
      </c>
      <c r="G530" s="229"/>
      <c r="H530" s="232">
        <v>6</v>
      </c>
      <c r="I530" s="233"/>
      <c r="J530" s="229"/>
      <c r="K530" s="229"/>
      <c r="L530" s="234"/>
      <c r="M530" s="235"/>
      <c r="N530" s="236"/>
      <c r="O530" s="236"/>
      <c r="P530" s="236"/>
      <c r="Q530" s="236"/>
      <c r="R530" s="236"/>
      <c r="S530" s="236"/>
      <c r="T530" s="237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T530" s="238" t="s">
        <v>136</v>
      </c>
      <c r="AU530" s="238" t="s">
        <v>83</v>
      </c>
      <c r="AV530" s="12" t="s">
        <v>85</v>
      </c>
      <c r="AW530" s="12" t="s">
        <v>32</v>
      </c>
      <c r="AX530" s="12" t="s">
        <v>75</v>
      </c>
      <c r="AY530" s="238" t="s">
        <v>129</v>
      </c>
    </row>
    <row r="531" s="14" customFormat="1">
      <c r="A531" s="14"/>
      <c r="B531" s="250"/>
      <c r="C531" s="251"/>
      <c r="D531" s="223" t="s">
        <v>136</v>
      </c>
      <c r="E531" s="252" t="s">
        <v>1</v>
      </c>
      <c r="F531" s="253" t="s">
        <v>691</v>
      </c>
      <c r="G531" s="251"/>
      <c r="H531" s="252" t="s">
        <v>1</v>
      </c>
      <c r="I531" s="254"/>
      <c r="J531" s="251"/>
      <c r="K531" s="251"/>
      <c r="L531" s="255"/>
      <c r="M531" s="256"/>
      <c r="N531" s="257"/>
      <c r="O531" s="257"/>
      <c r="P531" s="257"/>
      <c r="Q531" s="257"/>
      <c r="R531" s="257"/>
      <c r="S531" s="257"/>
      <c r="T531" s="258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9" t="s">
        <v>136</v>
      </c>
      <c r="AU531" s="259" t="s">
        <v>83</v>
      </c>
      <c r="AV531" s="14" t="s">
        <v>83</v>
      </c>
      <c r="AW531" s="14" t="s">
        <v>32</v>
      </c>
      <c r="AX531" s="14" t="s">
        <v>75</v>
      </c>
      <c r="AY531" s="259" t="s">
        <v>129</v>
      </c>
    </row>
    <row r="532" s="12" customFormat="1">
      <c r="A532" s="12"/>
      <c r="B532" s="228"/>
      <c r="C532" s="229"/>
      <c r="D532" s="223" t="s">
        <v>136</v>
      </c>
      <c r="E532" s="230" t="s">
        <v>1</v>
      </c>
      <c r="F532" s="231" t="s">
        <v>785</v>
      </c>
      <c r="G532" s="229"/>
      <c r="H532" s="232">
        <v>5</v>
      </c>
      <c r="I532" s="233"/>
      <c r="J532" s="229"/>
      <c r="K532" s="229"/>
      <c r="L532" s="234"/>
      <c r="M532" s="235"/>
      <c r="N532" s="236"/>
      <c r="O532" s="236"/>
      <c r="P532" s="236"/>
      <c r="Q532" s="236"/>
      <c r="R532" s="236"/>
      <c r="S532" s="236"/>
      <c r="T532" s="237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T532" s="238" t="s">
        <v>136</v>
      </c>
      <c r="AU532" s="238" t="s">
        <v>83</v>
      </c>
      <c r="AV532" s="12" t="s">
        <v>85</v>
      </c>
      <c r="AW532" s="12" t="s">
        <v>32</v>
      </c>
      <c r="AX532" s="12" t="s">
        <v>75</v>
      </c>
      <c r="AY532" s="238" t="s">
        <v>129</v>
      </c>
    </row>
    <row r="533" s="14" customFormat="1">
      <c r="A533" s="14"/>
      <c r="B533" s="250"/>
      <c r="C533" s="251"/>
      <c r="D533" s="223" t="s">
        <v>136</v>
      </c>
      <c r="E533" s="252" t="s">
        <v>1</v>
      </c>
      <c r="F533" s="253" t="s">
        <v>693</v>
      </c>
      <c r="G533" s="251"/>
      <c r="H533" s="252" t="s">
        <v>1</v>
      </c>
      <c r="I533" s="254"/>
      <c r="J533" s="251"/>
      <c r="K533" s="251"/>
      <c r="L533" s="255"/>
      <c r="M533" s="256"/>
      <c r="N533" s="257"/>
      <c r="O533" s="257"/>
      <c r="P533" s="257"/>
      <c r="Q533" s="257"/>
      <c r="R533" s="257"/>
      <c r="S533" s="257"/>
      <c r="T533" s="258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9" t="s">
        <v>136</v>
      </c>
      <c r="AU533" s="259" t="s">
        <v>83</v>
      </c>
      <c r="AV533" s="14" t="s">
        <v>83</v>
      </c>
      <c r="AW533" s="14" t="s">
        <v>32</v>
      </c>
      <c r="AX533" s="14" t="s">
        <v>75</v>
      </c>
      <c r="AY533" s="259" t="s">
        <v>129</v>
      </c>
    </row>
    <row r="534" s="12" customFormat="1">
      <c r="A534" s="12"/>
      <c r="B534" s="228"/>
      <c r="C534" s="229"/>
      <c r="D534" s="223" t="s">
        <v>136</v>
      </c>
      <c r="E534" s="230" t="s">
        <v>1</v>
      </c>
      <c r="F534" s="231" t="s">
        <v>684</v>
      </c>
      <c r="G534" s="229"/>
      <c r="H534" s="232">
        <v>4</v>
      </c>
      <c r="I534" s="233"/>
      <c r="J534" s="229"/>
      <c r="K534" s="229"/>
      <c r="L534" s="234"/>
      <c r="M534" s="235"/>
      <c r="N534" s="236"/>
      <c r="O534" s="236"/>
      <c r="P534" s="236"/>
      <c r="Q534" s="236"/>
      <c r="R534" s="236"/>
      <c r="S534" s="236"/>
      <c r="T534" s="237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T534" s="238" t="s">
        <v>136</v>
      </c>
      <c r="AU534" s="238" t="s">
        <v>83</v>
      </c>
      <c r="AV534" s="12" t="s">
        <v>85</v>
      </c>
      <c r="AW534" s="12" t="s">
        <v>32</v>
      </c>
      <c r="AX534" s="12" t="s">
        <v>75</v>
      </c>
      <c r="AY534" s="238" t="s">
        <v>129</v>
      </c>
    </row>
    <row r="535" s="13" customFormat="1">
      <c r="A535" s="13"/>
      <c r="B535" s="239"/>
      <c r="C535" s="240"/>
      <c r="D535" s="223" t="s">
        <v>136</v>
      </c>
      <c r="E535" s="241" t="s">
        <v>1</v>
      </c>
      <c r="F535" s="242" t="s">
        <v>138</v>
      </c>
      <c r="G535" s="240"/>
      <c r="H535" s="243">
        <v>15</v>
      </c>
      <c r="I535" s="244"/>
      <c r="J535" s="240"/>
      <c r="K535" s="240"/>
      <c r="L535" s="245"/>
      <c r="M535" s="246"/>
      <c r="N535" s="247"/>
      <c r="O535" s="247"/>
      <c r="P535" s="247"/>
      <c r="Q535" s="247"/>
      <c r="R535" s="247"/>
      <c r="S535" s="247"/>
      <c r="T535" s="248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9" t="s">
        <v>136</v>
      </c>
      <c r="AU535" s="249" t="s">
        <v>83</v>
      </c>
      <c r="AV535" s="13" t="s">
        <v>134</v>
      </c>
      <c r="AW535" s="13" t="s">
        <v>32</v>
      </c>
      <c r="AX535" s="13" t="s">
        <v>83</v>
      </c>
      <c r="AY535" s="249" t="s">
        <v>129</v>
      </c>
    </row>
    <row r="536" s="2" customFormat="1" ht="16.5" customHeight="1">
      <c r="A536" s="38"/>
      <c r="B536" s="39"/>
      <c r="C536" s="210" t="s">
        <v>295</v>
      </c>
      <c r="D536" s="210" t="s">
        <v>130</v>
      </c>
      <c r="E536" s="211" t="s">
        <v>407</v>
      </c>
      <c r="F536" s="212" t="s">
        <v>408</v>
      </c>
      <c r="G536" s="213" t="s">
        <v>300</v>
      </c>
      <c r="H536" s="214">
        <v>9</v>
      </c>
      <c r="I536" s="215"/>
      <c r="J536" s="216">
        <f>ROUND(I536*H536,2)</f>
        <v>0</v>
      </c>
      <c r="K536" s="212" t="s">
        <v>1</v>
      </c>
      <c r="L536" s="44"/>
      <c r="M536" s="217" t="s">
        <v>1</v>
      </c>
      <c r="N536" s="218" t="s">
        <v>40</v>
      </c>
      <c r="O536" s="91"/>
      <c r="P536" s="219">
        <f>O536*H536</f>
        <v>0</v>
      </c>
      <c r="Q536" s="219">
        <v>0</v>
      </c>
      <c r="R536" s="219">
        <f>Q536*H536</f>
        <v>0</v>
      </c>
      <c r="S536" s="219">
        <v>0</v>
      </c>
      <c r="T536" s="220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21" t="s">
        <v>134</v>
      </c>
      <c r="AT536" s="221" t="s">
        <v>130</v>
      </c>
      <c r="AU536" s="221" t="s">
        <v>83</v>
      </c>
      <c r="AY536" s="17" t="s">
        <v>129</v>
      </c>
      <c r="BE536" s="222">
        <f>IF(N536="základní",J536,0)</f>
        <v>0</v>
      </c>
      <c r="BF536" s="222">
        <f>IF(N536="snížená",J536,0)</f>
        <v>0</v>
      </c>
      <c r="BG536" s="222">
        <f>IF(N536="zákl. přenesená",J536,0)</f>
        <v>0</v>
      </c>
      <c r="BH536" s="222">
        <f>IF(N536="sníž. přenesená",J536,0)</f>
        <v>0</v>
      </c>
      <c r="BI536" s="222">
        <f>IF(N536="nulová",J536,0)</f>
        <v>0</v>
      </c>
      <c r="BJ536" s="17" t="s">
        <v>83</v>
      </c>
      <c r="BK536" s="222">
        <f>ROUND(I536*H536,2)</f>
        <v>0</v>
      </c>
      <c r="BL536" s="17" t="s">
        <v>134</v>
      </c>
      <c r="BM536" s="221" t="s">
        <v>398</v>
      </c>
    </row>
    <row r="537" s="2" customFormat="1">
      <c r="A537" s="38"/>
      <c r="B537" s="39"/>
      <c r="C537" s="40"/>
      <c r="D537" s="223" t="s">
        <v>135</v>
      </c>
      <c r="E537" s="40"/>
      <c r="F537" s="224" t="s">
        <v>408</v>
      </c>
      <c r="G537" s="40"/>
      <c r="H537" s="40"/>
      <c r="I537" s="225"/>
      <c r="J537" s="40"/>
      <c r="K537" s="40"/>
      <c r="L537" s="44"/>
      <c r="M537" s="226"/>
      <c r="N537" s="227"/>
      <c r="O537" s="91"/>
      <c r="P537" s="91"/>
      <c r="Q537" s="91"/>
      <c r="R537" s="91"/>
      <c r="S537" s="91"/>
      <c r="T537" s="92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T537" s="17" t="s">
        <v>135</v>
      </c>
      <c r="AU537" s="17" t="s">
        <v>83</v>
      </c>
    </row>
    <row r="538" s="14" customFormat="1">
      <c r="A538" s="14"/>
      <c r="B538" s="250"/>
      <c r="C538" s="251"/>
      <c r="D538" s="223" t="s">
        <v>136</v>
      </c>
      <c r="E538" s="252" t="s">
        <v>1</v>
      </c>
      <c r="F538" s="253" t="s">
        <v>689</v>
      </c>
      <c r="G538" s="251"/>
      <c r="H538" s="252" t="s">
        <v>1</v>
      </c>
      <c r="I538" s="254"/>
      <c r="J538" s="251"/>
      <c r="K538" s="251"/>
      <c r="L538" s="255"/>
      <c r="M538" s="256"/>
      <c r="N538" s="257"/>
      <c r="O538" s="257"/>
      <c r="P538" s="257"/>
      <c r="Q538" s="257"/>
      <c r="R538" s="257"/>
      <c r="S538" s="257"/>
      <c r="T538" s="258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9" t="s">
        <v>136</v>
      </c>
      <c r="AU538" s="259" t="s">
        <v>83</v>
      </c>
      <c r="AV538" s="14" t="s">
        <v>83</v>
      </c>
      <c r="AW538" s="14" t="s">
        <v>32</v>
      </c>
      <c r="AX538" s="14" t="s">
        <v>75</v>
      </c>
      <c r="AY538" s="259" t="s">
        <v>129</v>
      </c>
    </row>
    <row r="539" s="12" customFormat="1">
      <c r="A539" s="12"/>
      <c r="B539" s="228"/>
      <c r="C539" s="229"/>
      <c r="D539" s="223" t="s">
        <v>136</v>
      </c>
      <c r="E539" s="230" t="s">
        <v>1</v>
      </c>
      <c r="F539" s="231" t="s">
        <v>134</v>
      </c>
      <c r="G539" s="229"/>
      <c r="H539" s="232">
        <v>4</v>
      </c>
      <c r="I539" s="233"/>
      <c r="J539" s="229"/>
      <c r="K539" s="229"/>
      <c r="L539" s="234"/>
      <c r="M539" s="235"/>
      <c r="N539" s="236"/>
      <c r="O539" s="236"/>
      <c r="P539" s="236"/>
      <c r="Q539" s="236"/>
      <c r="R539" s="236"/>
      <c r="S539" s="236"/>
      <c r="T539" s="237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T539" s="238" t="s">
        <v>136</v>
      </c>
      <c r="AU539" s="238" t="s">
        <v>83</v>
      </c>
      <c r="AV539" s="12" t="s">
        <v>85</v>
      </c>
      <c r="AW539" s="12" t="s">
        <v>32</v>
      </c>
      <c r="AX539" s="12" t="s">
        <v>75</v>
      </c>
      <c r="AY539" s="238" t="s">
        <v>129</v>
      </c>
    </row>
    <row r="540" s="14" customFormat="1">
      <c r="A540" s="14"/>
      <c r="B540" s="250"/>
      <c r="C540" s="251"/>
      <c r="D540" s="223" t="s">
        <v>136</v>
      </c>
      <c r="E540" s="252" t="s">
        <v>1</v>
      </c>
      <c r="F540" s="253" t="s">
        <v>691</v>
      </c>
      <c r="G540" s="251"/>
      <c r="H540" s="252" t="s">
        <v>1</v>
      </c>
      <c r="I540" s="254"/>
      <c r="J540" s="251"/>
      <c r="K540" s="251"/>
      <c r="L540" s="255"/>
      <c r="M540" s="256"/>
      <c r="N540" s="257"/>
      <c r="O540" s="257"/>
      <c r="P540" s="257"/>
      <c r="Q540" s="257"/>
      <c r="R540" s="257"/>
      <c r="S540" s="257"/>
      <c r="T540" s="258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9" t="s">
        <v>136</v>
      </c>
      <c r="AU540" s="259" t="s">
        <v>83</v>
      </c>
      <c r="AV540" s="14" t="s">
        <v>83</v>
      </c>
      <c r="AW540" s="14" t="s">
        <v>32</v>
      </c>
      <c r="AX540" s="14" t="s">
        <v>75</v>
      </c>
      <c r="AY540" s="259" t="s">
        <v>129</v>
      </c>
    </row>
    <row r="541" s="12" customFormat="1">
      <c r="A541" s="12"/>
      <c r="B541" s="228"/>
      <c r="C541" s="229"/>
      <c r="D541" s="223" t="s">
        <v>136</v>
      </c>
      <c r="E541" s="230" t="s">
        <v>1</v>
      </c>
      <c r="F541" s="231" t="s">
        <v>143</v>
      </c>
      <c r="G541" s="229"/>
      <c r="H541" s="232">
        <v>3</v>
      </c>
      <c r="I541" s="233"/>
      <c r="J541" s="229"/>
      <c r="K541" s="229"/>
      <c r="L541" s="234"/>
      <c r="M541" s="235"/>
      <c r="N541" s="236"/>
      <c r="O541" s="236"/>
      <c r="P541" s="236"/>
      <c r="Q541" s="236"/>
      <c r="R541" s="236"/>
      <c r="S541" s="236"/>
      <c r="T541" s="237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T541" s="238" t="s">
        <v>136</v>
      </c>
      <c r="AU541" s="238" t="s">
        <v>83</v>
      </c>
      <c r="AV541" s="12" t="s">
        <v>85</v>
      </c>
      <c r="AW541" s="12" t="s">
        <v>32</v>
      </c>
      <c r="AX541" s="12" t="s">
        <v>75</v>
      </c>
      <c r="AY541" s="238" t="s">
        <v>129</v>
      </c>
    </row>
    <row r="542" s="14" customFormat="1">
      <c r="A542" s="14"/>
      <c r="B542" s="250"/>
      <c r="C542" s="251"/>
      <c r="D542" s="223" t="s">
        <v>136</v>
      </c>
      <c r="E542" s="252" t="s">
        <v>1</v>
      </c>
      <c r="F542" s="253" t="s">
        <v>693</v>
      </c>
      <c r="G542" s="251"/>
      <c r="H542" s="252" t="s">
        <v>1</v>
      </c>
      <c r="I542" s="254"/>
      <c r="J542" s="251"/>
      <c r="K542" s="251"/>
      <c r="L542" s="255"/>
      <c r="M542" s="256"/>
      <c r="N542" s="257"/>
      <c r="O542" s="257"/>
      <c r="P542" s="257"/>
      <c r="Q542" s="257"/>
      <c r="R542" s="257"/>
      <c r="S542" s="257"/>
      <c r="T542" s="258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9" t="s">
        <v>136</v>
      </c>
      <c r="AU542" s="259" t="s">
        <v>83</v>
      </c>
      <c r="AV542" s="14" t="s">
        <v>83</v>
      </c>
      <c r="AW542" s="14" t="s">
        <v>32</v>
      </c>
      <c r="AX542" s="14" t="s">
        <v>75</v>
      </c>
      <c r="AY542" s="259" t="s">
        <v>129</v>
      </c>
    </row>
    <row r="543" s="12" customFormat="1">
      <c r="A543" s="12"/>
      <c r="B543" s="228"/>
      <c r="C543" s="229"/>
      <c r="D543" s="223" t="s">
        <v>136</v>
      </c>
      <c r="E543" s="230" t="s">
        <v>1</v>
      </c>
      <c r="F543" s="231" t="s">
        <v>85</v>
      </c>
      <c r="G543" s="229"/>
      <c r="H543" s="232">
        <v>2</v>
      </c>
      <c r="I543" s="233"/>
      <c r="J543" s="229"/>
      <c r="K543" s="229"/>
      <c r="L543" s="234"/>
      <c r="M543" s="235"/>
      <c r="N543" s="236"/>
      <c r="O543" s="236"/>
      <c r="P543" s="236"/>
      <c r="Q543" s="236"/>
      <c r="R543" s="236"/>
      <c r="S543" s="236"/>
      <c r="T543" s="237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T543" s="238" t="s">
        <v>136</v>
      </c>
      <c r="AU543" s="238" t="s">
        <v>83</v>
      </c>
      <c r="AV543" s="12" t="s">
        <v>85</v>
      </c>
      <c r="AW543" s="12" t="s">
        <v>32</v>
      </c>
      <c r="AX543" s="12" t="s">
        <v>75</v>
      </c>
      <c r="AY543" s="238" t="s">
        <v>129</v>
      </c>
    </row>
    <row r="544" s="13" customFormat="1">
      <c r="A544" s="13"/>
      <c r="B544" s="239"/>
      <c r="C544" s="240"/>
      <c r="D544" s="223" t="s">
        <v>136</v>
      </c>
      <c r="E544" s="241" t="s">
        <v>1</v>
      </c>
      <c r="F544" s="242" t="s">
        <v>138</v>
      </c>
      <c r="G544" s="240"/>
      <c r="H544" s="243">
        <v>9</v>
      </c>
      <c r="I544" s="244"/>
      <c r="J544" s="240"/>
      <c r="K544" s="240"/>
      <c r="L544" s="245"/>
      <c r="M544" s="246"/>
      <c r="N544" s="247"/>
      <c r="O544" s="247"/>
      <c r="P544" s="247"/>
      <c r="Q544" s="247"/>
      <c r="R544" s="247"/>
      <c r="S544" s="247"/>
      <c r="T544" s="248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9" t="s">
        <v>136</v>
      </c>
      <c r="AU544" s="249" t="s">
        <v>83</v>
      </c>
      <c r="AV544" s="13" t="s">
        <v>134</v>
      </c>
      <c r="AW544" s="13" t="s">
        <v>32</v>
      </c>
      <c r="AX544" s="13" t="s">
        <v>83</v>
      </c>
      <c r="AY544" s="249" t="s">
        <v>129</v>
      </c>
    </row>
    <row r="545" s="2" customFormat="1" ht="16.5" customHeight="1">
      <c r="A545" s="38"/>
      <c r="B545" s="39"/>
      <c r="C545" s="210" t="s">
        <v>401</v>
      </c>
      <c r="D545" s="210" t="s">
        <v>130</v>
      </c>
      <c r="E545" s="211" t="s">
        <v>411</v>
      </c>
      <c r="F545" s="212" t="s">
        <v>412</v>
      </c>
      <c r="G545" s="213" t="s">
        <v>300</v>
      </c>
      <c r="H545" s="214">
        <v>9</v>
      </c>
      <c r="I545" s="215"/>
      <c r="J545" s="216">
        <f>ROUND(I545*H545,2)</f>
        <v>0</v>
      </c>
      <c r="K545" s="212" t="s">
        <v>1</v>
      </c>
      <c r="L545" s="44"/>
      <c r="M545" s="217" t="s">
        <v>1</v>
      </c>
      <c r="N545" s="218" t="s">
        <v>40</v>
      </c>
      <c r="O545" s="91"/>
      <c r="P545" s="219">
        <f>O545*H545</f>
        <v>0</v>
      </c>
      <c r="Q545" s="219">
        <v>0</v>
      </c>
      <c r="R545" s="219">
        <f>Q545*H545</f>
        <v>0</v>
      </c>
      <c r="S545" s="219">
        <v>0</v>
      </c>
      <c r="T545" s="220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21" t="s">
        <v>134</v>
      </c>
      <c r="AT545" s="221" t="s">
        <v>130</v>
      </c>
      <c r="AU545" s="221" t="s">
        <v>83</v>
      </c>
      <c r="AY545" s="17" t="s">
        <v>129</v>
      </c>
      <c r="BE545" s="222">
        <f>IF(N545="základní",J545,0)</f>
        <v>0</v>
      </c>
      <c r="BF545" s="222">
        <f>IF(N545="snížená",J545,0)</f>
        <v>0</v>
      </c>
      <c r="BG545" s="222">
        <f>IF(N545="zákl. přenesená",J545,0)</f>
        <v>0</v>
      </c>
      <c r="BH545" s="222">
        <f>IF(N545="sníž. přenesená",J545,0)</f>
        <v>0</v>
      </c>
      <c r="BI545" s="222">
        <f>IF(N545="nulová",J545,0)</f>
        <v>0</v>
      </c>
      <c r="BJ545" s="17" t="s">
        <v>83</v>
      </c>
      <c r="BK545" s="222">
        <f>ROUND(I545*H545,2)</f>
        <v>0</v>
      </c>
      <c r="BL545" s="17" t="s">
        <v>134</v>
      </c>
      <c r="BM545" s="221" t="s">
        <v>404</v>
      </c>
    </row>
    <row r="546" s="2" customFormat="1">
      <c r="A546" s="38"/>
      <c r="B546" s="39"/>
      <c r="C546" s="40"/>
      <c r="D546" s="223" t="s">
        <v>135</v>
      </c>
      <c r="E546" s="40"/>
      <c r="F546" s="224" t="s">
        <v>412</v>
      </c>
      <c r="G546" s="40"/>
      <c r="H546" s="40"/>
      <c r="I546" s="225"/>
      <c r="J546" s="40"/>
      <c r="K546" s="40"/>
      <c r="L546" s="44"/>
      <c r="M546" s="226"/>
      <c r="N546" s="227"/>
      <c r="O546" s="91"/>
      <c r="P546" s="91"/>
      <c r="Q546" s="91"/>
      <c r="R546" s="91"/>
      <c r="S546" s="91"/>
      <c r="T546" s="92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T546" s="17" t="s">
        <v>135</v>
      </c>
      <c r="AU546" s="17" t="s">
        <v>83</v>
      </c>
    </row>
    <row r="547" s="14" customFormat="1">
      <c r="A547" s="14"/>
      <c r="B547" s="250"/>
      <c r="C547" s="251"/>
      <c r="D547" s="223" t="s">
        <v>136</v>
      </c>
      <c r="E547" s="252" t="s">
        <v>1</v>
      </c>
      <c r="F547" s="253" t="s">
        <v>689</v>
      </c>
      <c r="G547" s="251"/>
      <c r="H547" s="252" t="s">
        <v>1</v>
      </c>
      <c r="I547" s="254"/>
      <c r="J547" s="251"/>
      <c r="K547" s="251"/>
      <c r="L547" s="255"/>
      <c r="M547" s="256"/>
      <c r="N547" s="257"/>
      <c r="O547" s="257"/>
      <c r="P547" s="257"/>
      <c r="Q547" s="257"/>
      <c r="R547" s="257"/>
      <c r="S547" s="257"/>
      <c r="T547" s="258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9" t="s">
        <v>136</v>
      </c>
      <c r="AU547" s="259" t="s">
        <v>83</v>
      </c>
      <c r="AV547" s="14" t="s">
        <v>83</v>
      </c>
      <c r="AW547" s="14" t="s">
        <v>32</v>
      </c>
      <c r="AX547" s="14" t="s">
        <v>75</v>
      </c>
      <c r="AY547" s="259" t="s">
        <v>129</v>
      </c>
    </row>
    <row r="548" s="12" customFormat="1">
      <c r="A548" s="12"/>
      <c r="B548" s="228"/>
      <c r="C548" s="229"/>
      <c r="D548" s="223" t="s">
        <v>136</v>
      </c>
      <c r="E548" s="230" t="s">
        <v>1</v>
      </c>
      <c r="F548" s="231" t="s">
        <v>134</v>
      </c>
      <c r="G548" s="229"/>
      <c r="H548" s="232">
        <v>4</v>
      </c>
      <c r="I548" s="233"/>
      <c r="J548" s="229"/>
      <c r="K548" s="229"/>
      <c r="L548" s="234"/>
      <c r="M548" s="235"/>
      <c r="N548" s="236"/>
      <c r="O548" s="236"/>
      <c r="P548" s="236"/>
      <c r="Q548" s="236"/>
      <c r="R548" s="236"/>
      <c r="S548" s="236"/>
      <c r="T548" s="237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T548" s="238" t="s">
        <v>136</v>
      </c>
      <c r="AU548" s="238" t="s">
        <v>83</v>
      </c>
      <c r="AV548" s="12" t="s">
        <v>85</v>
      </c>
      <c r="AW548" s="12" t="s">
        <v>32</v>
      </c>
      <c r="AX548" s="12" t="s">
        <v>75</v>
      </c>
      <c r="AY548" s="238" t="s">
        <v>129</v>
      </c>
    </row>
    <row r="549" s="14" customFormat="1">
      <c r="A549" s="14"/>
      <c r="B549" s="250"/>
      <c r="C549" s="251"/>
      <c r="D549" s="223" t="s">
        <v>136</v>
      </c>
      <c r="E549" s="252" t="s">
        <v>1</v>
      </c>
      <c r="F549" s="253" t="s">
        <v>691</v>
      </c>
      <c r="G549" s="251"/>
      <c r="H549" s="252" t="s">
        <v>1</v>
      </c>
      <c r="I549" s="254"/>
      <c r="J549" s="251"/>
      <c r="K549" s="251"/>
      <c r="L549" s="255"/>
      <c r="M549" s="256"/>
      <c r="N549" s="257"/>
      <c r="O549" s="257"/>
      <c r="P549" s="257"/>
      <c r="Q549" s="257"/>
      <c r="R549" s="257"/>
      <c r="S549" s="257"/>
      <c r="T549" s="258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9" t="s">
        <v>136</v>
      </c>
      <c r="AU549" s="259" t="s">
        <v>83</v>
      </c>
      <c r="AV549" s="14" t="s">
        <v>83</v>
      </c>
      <c r="AW549" s="14" t="s">
        <v>32</v>
      </c>
      <c r="AX549" s="14" t="s">
        <v>75</v>
      </c>
      <c r="AY549" s="259" t="s">
        <v>129</v>
      </c>
    </row>
    <row r="550" s="12" customFormat="1">
      <c r="A550" s="12"/>
      <c r="B550" s="228"/>
      <c r="C550" s="229"/>
      <c r="D550" s="223" t="s">
        <v>136</v>
      </c>
      <c r="E550" s="230" t="s">
        <v>1</v>
      </c>
      <c r="F550" s="231" t="s">
        <v>143</v>
      </c>
      <c r="G550" s="229"/>
      <c r="H550" s="232">
        <v>3</v>
      </c>
      <c r="I550" s="233"/>
      <c r="J550" s="229"/>
      <c r="K550" s="229"/>
      <c r="L550" s="234"/>
      <c r="M550" s="235"/>
      <c r="N550" s="236"/>
      <c r="O550" s="236"/>
      <c r="P550" s="236"/>
      <c r="Q550" s="236"/>
      <c r="R550" s="236"/>
      <c r="S550" s="236"/>
      <c r="T550" s="237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T550" s="238" t="s">
        <v>136</v>
      </c>
      <c r="AU550" s="238" t="s">
        <v>83</v>
      </c>
      <c r="AV550" s="12" t="s">
        <v>85</v>
      </c>
      <c r="AW550" s="12" t="s">
        <v>32</v>
      </c>
      <c r="AX550" s="12" t="s">
        <v>75</v>
      </c>
      <c r="AY550" s="238" t="s">
        <v>129</v>
      </c>
    </row>
    <row r="551" s="14" customFormat="1">
      <c r="A551" s="14"/>
      <c r="B551" s="250"/>
      <c r="C551" s="251"/>
      <c r="D551" s="223" t="s">
        <v>136</v>
      </c>
      <c r="E551" s="252" t="s">
        <v>1</v>
      </c>
      <c r="F551" s="253" t="s">
        <v>693</v>
      </c>
      <c r="G551" s="251"/>
      <c r="H551" s="252" t="s">
        <v>1</v>
      </c>
      <c r="I551" s="254"/>
      <c r="J551" s="251"/>
      <c r="K551" s="251"/>
      <c r="L551" s="255"/>
      <c r="M551" s="256"/>
      <c r="N551" s="257"/>
      <c r="O551" s="257"/>
      <c r="P551" s="257"/>
      <c r="Q551" s="257"/>
      <c r="R551" s="257"/>
      <c r="S551" s="257"/>
      <c r="T551" s="258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9" t="s">
        <v>136</v>
      </c>
      <c r="AU551" s="259" t="s">
        <v>83</v>
      </c>
      <c r="AV551" s="14" t="s">
        <v>83</v>
      </c>
      <c r="AW551" s="14" t="s">
        <v>32</v>
      </c>
      <c r="AX551" s="14" t="s">
        <v>75</v>
      </c>
      <c r="AY551" s="259" t="s">
        <v>129</v>
      </c>
    </row>
    <row r="552" s="12" customFormat="1">
      <c r="A552" s="12"/>
      <c r="B552" s="228"/>
      <c r="C552" s="229"/>
      <c r="D552" s="223" t="s">
        <v>136</v>
      </c>
      <c r="E552" s="230" t="s">
        <v>1</v>
      </c>
      <c r="F552" s="231" t="s">
        <v>85</v>
      </c>
      <c r="G552" s="229"/>
      <c r="H552" s="232">
        <v>2</v>
      </c>
      <c r="I552" s="233"/>
      <c r="J552" s="229"/>
      <c r="K552" s="229"/>
      <c r="L552" s="234"/>
      <c r="M552" s="235"/>
      <c r="N552" s="236"/>
      <c r="O552" s="236"/>
      <c r="P552" s="236"/>
      <c r="Q552" s="236"/>
      <c r="R552" s="236"/>
      <c r="S552" s="236"/>
      <c r="T552" s="237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T552" s="238" t="s">
        <v>136</v>
      </c>
      <c r="AU552" s="238" t="s">
        <v>83</v>
      </c>
      <c r="AV552" s="12" t="s">
        <v>85</v>
      </c>
      <c r="AW552" s="12" t="s">
        <v>32</v>
      </c>
      <c r="AX552" s="12" t="s">
        <v>75</v>
      </c>
      <c r="AY552" s="238" t="s">
        <v>129</v>
      </c>
    </row>
    <row r="553" s="13" customFormat="1">
      <c r="A553" s="13"/>
      <c r="B553" s="239"/>
      <c r="C553" s="240"/>
      <c r="D553" s="223" t="s">
        <v>136</v>
      </c>
      <c r="E553" s="241" t="s">
        <v>1</v>
      </c>
      <c r="F553" s="242" t="s">
        <v>138</v>
      </c>
      <c r="G553" s="240"/>
      <c r="H553" s="243">
        <v>9</v>
      </c>
      <c r="I553" s="244"/>
      <c r="J553" s="240"/>
      <c r="K553" s="240"/>
      <c r="L553" s="245"/>
      <c r="M553" s="246"/>
      <c r="N553" s="247"/>
      <c r="O553" s="247"/>
      <c r="P553" s="247"/>
      <c r="Q553" s="247"/>
      <c r="R553" s="247"/>
      <c r="S553" s="247"/>
      <c r="T553" s="248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9" t="s">
        <v>136</v>
      </c>
      <c r="AU553" s="249" t="s">
        <v>83</v>
      </c>
      <c r="AV553" s="13" t="s">
        <v>134</v>
      </c>
      <c r="AW553" s="13" t="s">
        <v>32</v>
      </c>
      <c r="AX553" s="13" t="s">
        <v>83</v>
      </c>
      <c r="AY553" s="249" t="s">
        <v>129</v>
      </c>
    </row>
    <row r="554" s="2" customFormat="1" ht="16.5" customHeight="1">
      <c r="A554" s="38"/>
      <c r="B554" s="39"/>
      <c r="C554" s="210" t="s">
        <v>301</v>
      </c>
      <c r="D554" s="210" t="s">
        <v>130</v>
      </c>
      <c r="E554" s="211" t="s">
        <v>424</v>
      </c>
      <c r="F554" s="212" t="s">
        <v>425</v>
      </c>
      <c r="G554" s="213" t="s">
        <v>141</v>
      </c>
      <c r="H554" s="214">
        <v>109.34</v>
      </c>
      <c r="I554" s="215"/>
      <c r="J554" s="216">
        <f>ROUND(I554*H554,2)</f>
        <v>0</v>
      </c>
      <c r="K554" s="212" t="s">
        <v>1</v>
      </c>
      <c r="L554" s="44"/>
      <c r="M554" s="217" t="s">
        <v>1</v>
      </c>
      <c r="N554" s="218" t="s">
        <v>40</v>
      </c>
      <c r="O554" s="91"/>
      <c r="P554" s="219">
        <f>O554*H554</f>
        <v>0</v>
      </c>
      <c r="Q554" s="219">
        <v>0</v>
      </c>
      <c r="R554" s="219">
        <f>Q554*H554</f>
        <v>0</v>
      </c>
      <c r="S554" s="219">
        <v>0</v>
      </c>
      <c r="T554" s="220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21" t="s">
        <v>134</v>
      </c>
      <c r="AT554" s="221" t="s">
        <v>130</v>
      </c>
      <c r="AU554" s="221" t="s">
        <v>83</v>
      </c>
      <c r="AY554" s="17" t="s">
        <v>129</v>
      </c>
      <c r="BE554" s="222">
        <f>IF(N554="základní",J554,0)</f>
        <v>0</v>
      </c>
      <c r="BF554" s="222">
        <f>IF(N554="snížená",J554,0)</f>
        <v>0</v>
      </c>
      <c r="BG554" s="222">
        <f>IF(N554="zákl. přenesená",J554,0)</f>
        <v>0</v>
      </c>
      <c r="BH554" s="222">
        <f>IF(N554="sníž. přenesená",J554,0)</f>
        <v>0</v>
      </c>
      <c r="BI554" s="222">
        <f>IF(N554="nulová",J554,0)</f>
        <v>0</v>
      </c>
      <c r="BJ554" s="17" t="s">
        <v>83</v>
      </c>
      <c r="BK554" s="222">
        <f>ROUND(I554*H554,2)</f>
        <v>0</v>
      </c>
      <c r="BL554" s="17" t="s">
        <v>134</v>
      </c>
      <c r="BM554" s="221" t="s">
        <v>409</v>
      </c>
    </row>
    <row r="555" s="2" customFormat="1">
      <c r="A555" s="38"/>
      <c r="B555" s="39"/>
      <c r="C555" s="40"/>
      <c r="D555" s="223" t="s">
        <v>135</v>
      </c>
      <c r="E555" s="40"/>
      <c r="F555" s="224" t="s">
        <v>786</v>
      </c>
      <c r="G555" s="40"/>
      <c r="H555" s="40"/>
      <c r="I555" s="225"/>
      <c r="J555" s="40"/>
      <c r="K555" s="40"/>
      <c r="L555" s="44"/>
      <c r="M555" s="226"/>
      <c r="N555" s="227"/>
      <c r="O555" s="91"/>
      <c r="P555" s="91"/>
      <c r="Q555" s="91"/>
      <c r="R555" s="91"/>
      <c r="S555" s="91"/>
      <c r="T555" s="92"/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T555" s="17" t="s">
        <v>135</v>
      </c>
      <c r="AU555" s="17" t="s">
        <v>83</v>
      </c>
    </row>
    <row r="556" s="14" customFormat="1">
      <c r="A556" s="14"/>
      <c r="B556" s="250"/>
      <c r="C556" s="251"/>
      <c r="D556" s="223" t="s">
        <v>136</v>
      </c>
      <c r="E556" s="252" t="s">
        <v>1</v>
      </c>
      <c r="F556" s="253" t="s">
        <v>689</v>
      </c>
      <c r="G556" s="251"/>
      <c r="H556" s="252" t="s">
        <v>1</v>
      </c>
      <c r="I556" s="254"/>
      <c r="J556" s="251"/>
      <c r="K556" s="251"/>
      <c r="L556" s="255"/>
      <c r="M556" s="256"/>
      <c r="N556" s="257"/>
      <c r="O556" s="257"/>
      <c r="P556" s="257"/>
      <c r="Q556" s="257"/>
      <c r="R556" s="257"/>
      <c r="S556" s="257"/>
      <c r="T556" s="258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9" t="s">
        <v>136</v>
      </c>
      <c r="AU556" s="259" t="s">
        <v>83</v>
      </c>
      <c r="AV556" s="14" t="s">
        <v>83</v>
      </c>
      <c r="AW556" s="14" t="s">
        <v>32</v>
      </c>
      <c r="AX556" s="14" t="s">
        <v>75</v>
      </c>
      <c r="AY556" s="259" t="s">
        <v>129</v>
      </c>
    </row>
    <row r="557" s="12" customFormat="1">
      <c r="A557" s="12"/>
      <c r="B557" s="228"/>
      <c r="C557" s="229"/>
      <c r="D557" s="223" t="s">
        <v>136</v>
      </c>
      <c r="E557" s="230" t="s">
        <v>1</v>
      </c>
      <c r="F557" s="231" t="s">
        <v>787</v>
      </c>
      <c r="G557" s="229"/>
      <c r="H557" s="232">
        <v>54.329999999999998</v>
      </c>
      <c r="I557" s="233"/>
      <c r="J557" s="229"/>
      <c r="K557" s="229"/>
      <c r="L557" s="234"/>
      <c r="M557" s="235"/>
      <c r="N557" s="236"/>
      <c r="O557" s="236"/>
      <c r="P557" s="236"/>
      <c r="Q557" s="236"/>
      <c r="R557" s="236"/>
      <c r="S557" s="236"/>
      <c r="T557" s="237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T557" s="238" t="s">
        <v>136</v>
      </c>
      <c r="AU557" s="238" t="s">
        <v>83</v>
      </c>
      <c r="AV557" s="12" t="s">
        <v>85</v>
      </c>
      <c r="AW557" s="12" t="s">
        <v>32</v>
      </c>
      <c r="AX557" s="12" t="s">
        <v>75</v>
      </c>
      <c r="AY557" s="238" t="s">
        <v>129</v>
      </c>
    </row>
    <row r="558" s="14" customFormat="1">
      <c r="A558" s="14"/>
      <c r="B558" s="250"/>
      <c r="C558" s="251"/>
      <c r="D558" s="223" t="s">
        <v>136</v>
      </c>
      <c r="E558" s="252" t="s">
        <v>1</v>
      </c>
      <c r="F558" s="253" t="s">
        <v>691</v>
      </c>
      <c r="G558" s="251"/>
      <c r="H558" s="252" t="s">
        <v>1</v>
      </c>
      <c r="I558" s="254"/>
      <c r="J558" s="251"/>
      <c r="K558" s="251"/>
      <c r="L558" s="255"/>
      <c r="M558" s="256"/>
      <c r="N558" s="257"/>
      <c r="O558" s="257"/>
      <c r="P558" s="257"/>
      <c r="Q558" s="257"/>
      <c r="R558" s="257"/>
      <c r="S558" s="257"/>
      <c r="T558" s="258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9" t="s">
        <v>136</v>
      </c>
      <c r="AU558" s="259" t="s">
        <v>83</v>
      </c>
      <c r="AV558" s="14" t="s">
        <v>83</v>
      </c>
      <c r="AW558" s="14" t="s">
        <v>32</v>
      </c>
      <c r="AX558" s="14" t="s">
        <v>75</v>
      </c>
      <c r="AY558" s="259" t="s">
        <v>129</v>
      </c>
    </row>
    <row r="559" s="12" customFormat="1">
      <c r="A559" s="12"/>
      <c r="B559" s="228"/>
      <c r="C559" s="229"/>
      <c r="D559" s="223" t="s">
        <v>136</v>
      </c>
      <c r="E559" s="230" t="s">
        <v>1</v>
      </c>
      <c r="F559" s="231" t="s">
        <v>788</v>
      </c>
      <c r="G559" s="229"/>
      <c r="H559" s="232">
        <v>42.560000000000002</v>
      </c>
      <c r="I559" s="233"/>
      <c r="J559" s="229"/>
      <c r="K559" s="229"/>
      <c r="L559" s="234"/>
      <c r="M559" s="235"/>
      <c r="N559" s="236"/>
      <c r="O559" s="236"/>
      <c r="P559" s="236"/>
      <c r="Q559" s="236"/>
      <c r="R559" s="236"/>
      <c r="S559" s="236"/>
      <c r="T559" s="237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T559" s="238" t="s">
        <v>136</v>
      </c>
      <c r="AU559" s="238" t="s">
        <v>83</v>
      </c>
      <c r="AV559" s="12" t="s">
        <v>85</v>
      </c>
      <c r="AW559" s="12" t="s">
        <v>32</v>
      </c>
      <c r="AX559" s="12" t="s">
        <v>75</v>
      </c>
      <c r="AY559" s="238" t="s">
        <v>129</v>
      </c>
    </row>
    <row r="560" s="14" customFormat="1">
      <c r="A560" s="14"/>
      <c r="B560" s="250"/>
      <c r="C560" s="251"/>
      <c r="D560" s="223" t="s">
        <v>136</v>
      </c>
      <c r="E560" s="252" t="s">
        <v>1</v>
      </c>
      <c r="F560" s="253" t="s">
        <v>693</v>
      </c>
      <c r="G560" s="251"/>
      <c r="H560" s="252" t="s">
        <v>1</v>
      </c>
      <c r="I560" s="254"/>
      <c r="J560" s="251"/>
      <c r="K560" s="251"/>
      <c r="L560" s="255"/>
      <c r="M560" s="256"/>
      <c r="N560" s="257"/>
      <c r="O560" s="257"/>
      <c r="P560" s="257"/>
      <c r="Q560" s="257"/>
      <c r="R560" s="257"/>
      <c r="S560" s="257"/>
      <c r="T560" s="258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9" t="s">
        <v>136</v>
      </c>
      <c r="AU560" s="259" t="s">
        <v>83</v>
      </c>
      <c r="AV560" s="14" t="s">
        <v>83</v>
      </c>
      <c r="AW560" s="14" t="s">
        <v>32</v>
      </c>
      <c r="AX560" s="14" t="s">
        <v>75</v>
      </c>
      <c r="AY560" s="259" t="s">
        <v>129</v>
      </c>
    </row>
    <row r="561" s="12" customFormat="1">
      <c r="A561" s="12"/>
      <c r="B561" s="228"/>
      <c r="C561" s="229"/>
      <c r="D561" s="223" t="s">
        <v>136</v>
      </c>
      <c r="E561" s="230" t="s">
        <v>1</v>
      </c>
      <c r="F561" s="231" t="s">
        <v>789</v>
      </c>
      <c r="G561" s="229"/>
      <c r="H561" s="232">
        <v>12.449999999999999</v>
      </c>
      <c r="I561" s="233"/>
      <c r="J561" s="229"/>
      <c r="K561" s="229"/>
      <c r="L561" s="234"/>
      <c r="M561" s="235"/>
      <c r="N561" s="236"/>
      <c r="O561" s="236"/>
      <c r="P561" s="236"/>
      <c r="Q561" s="236"/>
      <c r="R561" s="236"/>
      <c r="S561" s="236"/>
      <c r="T561" s="237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T561" s="238" t="s">
        <v>136</v>
      </c>
      <c r="AU561" s="238" t="s">
        <v>83</v>
      </c>
      <c r="AV561" s="12" t="s">
        <v>85</v>
      </c>
      <c r="AW561" s="12" t="s">
        <v>32</v>
      </c>
      <c r="AX561" s="12" t="s">
        <v>75</v>
      </c>
      <c r="AY561" s="238" t="s">
        <v>129</v>
      </c>
    </row>
    <row r="562" s="13" customFormat="1">
      <c r="A562" s="13"/>
      <c r="B562" s="239"/>
      <c r="C562" s="240"/>
      <c r="D562" s="223" t="s">
        <v>136</v>
      </c>
      <c r="E562" s="241" t="s">
        <v>1</v>
      </c>
      <c r="F562" s="242" t="s">
        <v>138</v>
      </c>
      <c r="G562" s="240"/>
      <c r="H562" s="243">
        <v>109.34</v>
      </c>
      <c r="I562" s="244"/>
      <c r="J562" s="240"/>
      <c r="K562" s="240"/>
      <c r="L562" s="245"/>
      <c r="M562" s="246"/>
      <c r="N562" s="247"/>
      <c r="O562" s="247"/>
      <c r="P562" s="247"/>
      <c r="Q562" s="247"/>
      <c r="R562" s="247"/>
      <c r="S562" s="247"/>
      <c r="T562" s="248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9" t="s">
        <v>136</v>
      </c>
      <c r="AU562" s="249" t="s">
        <v>83</v>
      </c>
      <c r="AV562" s="13" t="s">
        <v>134</v>
      </c>
      <c r="AW562" s="13" t="s">
        <v>32</v>
      </c>
      <c r="AX562" s="13" t="s">
        <v>83</v>
      </c>
      <c r="AY562" s="249" t="s">
        <v>129</v>
      </c>
    </row>
    <row r="563" s="2" customFormat="1" ht="21.75" customHeight="1">
      <c r="A563" s="38"/>
      <c r="B563" s="39"/>
      <c r="C563" s="210" t="s">
        <v>410</v>
      </c>
      <c r="D563" s="210" t="s">
        <v>130</v>
      </c>
      <c r="E563" s="211" t="s">
        <v>429</v>
      </c>
      <c r="F563" s="212" t="s">
        <v>430</v>
      </c>
      <c r="G563" s="213" t="s">
        <v>431</v>
      </c>
      <c r="H563" s="214">
        <v>3</v>
      </c>
      <c r="I563" s="215"/>
      <c r="J563" s="216">
        <f>ROUND(I563*H563,2)</f>
        <v>0</v>
      </c>
      <c r="K563" s="212" t="s">
        <v>1</v>
      </c>
      <c r="L563" s="44"/>
      <c r="M563" s="217" t="s">
        <v>1</v>
      </c>
      <c r="N563" s="218" t="s">
        <v>40</v>
      </c>
      <c r="O563" s="91"/>
      <c r="P563" s="219">
        <f>O563*H563</f>
        <v>0</v>
      </c>
      <c r="Q563" s="219">
        <v>0</v>
      </c>
      <c r="R563" s="219">
        <f>Q563*H563</f>
        <v>0</v>
      </c>
      <c r="S563" s="219">
        <v>0</v>
      </c>
      <c r="T563" s="220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21" t="s">
        <v>134</v>
      </c>
      <c r="AT563" s="221" t="s">
        <v>130</v>
      </c>
      <c r="AU563" s="221" t="s">
        <v>83</v>
      </c>
      <c r="AY563" s="17" t="s">
        <v>129</v>
      </c>
      <c r="BE563" s="222">
        <f>IF(N563="základní",J563,0)</f>
        <v>0</v>
      </c>
      <c r="BF563" s="222">
        <f>IF(N563="snížená",J563,0)</f>
        <v>0</v>
      </c>
      <c r="BG563" s="222">
        <f>IF(N563="zákl. přenesená",J563,0)</f>
        <v>0</v>
      </c>
      <c r="BH563" s="222">
        <f>IF(N563="sníž. přenesená",J563,0)</f>
        <v>0</v>
      </c>
      <c r="BI563" s="222">
        <f>IF(N563="nulová",J563,0)</f>
        <v>0</v>
      </c>
      <c r="BJ563" s="17" t="s">
        <v>83</v>
      </c>
      <c r="BK563" s="222">
        <f>ROUND(I563*H563,2)</f>
        <v>0</v>
      </c>
      <c r="BL563" s="17" t="s">
        <v>134</v>
      </c>
      <c r="BM563" s="221" t="s">
        <v>413</v>
      </c>
    </row>
    <row r="564" s="2" customFormat="1">
      <c r="A564" s="38"/>
      <c r="B564" s="39"/>
      <c r="C564" s="40"/>
      <c r="D564" s="223" t="s">
        <v>135</v>
      </c>
      <c r="E564" s="40"/>
      <c r="F564" s="224" t="s">
        <v>790</v>
      </c>
      <c r="G564" s="40"/>
      <c r="H564" s="40"/>
      <c r="I564" s="225"/>
      <c r="J564" s="40"/>
      <c r="K564" s="40"/>
      <c r="L564" s="44"/>
      <c r="M564" s="226"/>
      <c r="N564" s="227"/>
      <c r="O564" s="91"/>
      <c r="P564" s="91"/>
      <c r="Q564" s="91"/>
      <c r="R564" s="91"/>
      <c r="S564" s="91"/>
      <c r="T564" s="92"/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T564" s="17" t="s">
        <v>135</v>
      </c>
      <c r="AU564" s="17" t="s">
        <v>83</v>
      </c>
    </row>
    <row r="565" s="12" customFormat="1">
      <c r="A565" s="12"/>
      <c r="B565" s="228"/>
      <c r="C565" s="229"/>
      <c r="D565" s="223" t="s">
        <v>136</v>
      </c>
      <c r="E565" s="230" t="s">
        <v>1</v>
      </c>
      <c r="F565" s="231" t="s">
        <v>85</v>
      </c>
      <c r="G565" s="229"/>
      <c r="H565" s="232">
        <v>2</v>
      </c>
      <c r="I565" s="233"/>
      <c r="J565" s="229"/>
      <c r="K565" s="229"/>
      <c r="L565" s="234"/>
      <c r="M565" s="235"/>
      <c r="N565" s="236"/>
      <c r="O565" s="236"/>
      <c r="P565" s="236"/>
      <c r="Q565" s="236"/>
      <c r="R565" s="236"/>
      <c r="S565" s="236"/>
      <c r="T565" s="237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T565" s="238" t="s">
        <v>136</v>
      </c>
      <c r="AU565" s="238" t="s">
        <v>83</v>
      </c>
      <c r="AV565" s="12" t="s">
        <v>85</v>
      </c>
      <c r="AW565" s="12" t="s">
        <v>32</v>
      </c>
      <c r="AX565" s="12" t="s">
        <v>75</v>
      </c>
      <c r="AY565" s="238" t="s">
        <v>129</v>
      </c>
    </row>
    <row r="566" s="12" customFormat="1">
      <c r="A566" s="12"/>
      <c r="B566" s="228"/>
      <c r="C566" s="229"/>
      <c r="D566" s="223" t="s">
        <v>136</v>
      </c>
      <c r="E566" s="230" t="s">
        <v>1</v>
      </c>
      <c r="F566" s="231" t="s">
        <v>83</v>
      </c>
      <c r="G566" s="229"/>
      <c r="H566" s="232">
        <v>1</v>
      </c>
      <c r="I566" s="233"/>
      <c r="J566" s="229"/>
      <c r="K566" s="229"/>
      <c r="L566" s="234"/>
      <c r="M566" s="235"/>
      <c r="N566" s="236"/>
      <c r="O566" s="236"/>
      <c r="P566" s="236"/>
      <c r="Q566" s="236"/>
      <c r="R566" s="236"/>
      <c r="S566" s="236"/>
      <c r="T566" s="237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T566" s="238" t="s">
        <v>136</v>
      </c>
      <c r="AU566" s="238" t="s">
        <v>83</v>
      </c>
      <c r="AV566" s="12" t="s">
        <v>85</v>
      </c>
      <c r="AW566" s="12" t="s">
        <v>32</v>
      </c>
      <c r="AX566" s="12" t="s">
        <v>75</v>
      </c>
      <c r="AY566" s="238" t="s">
        <v>129</v>
      </c>
    </row>
    <row r="567" s="13" customFormat="1">
      <c r="A567" s="13"/>
      <c r="B567" s="239"/>
      <c r="C567" s="240"/>
      <c r="D567" s="223" t="s">
        <v>136</v>
      </c>
      <c r="E567" s="241" t="s">
        <v>1</v>
      </c>
      <c r="F567" s="242" t="s">
        <v>138</v>
      </c>
      <c r="G567" s="240"/>
      <c r="H567" s="243">
        <v>3</v>
      </c>
      <c r="I567" s="244"/>
      <c r="J567" s="240"/>
      <c r="K567" s="240"/>
      <c r="L567" s="245"/>
      <c r="M567" s="246"/>
      <c r="N567" s="247"/>
      <c r="O567" s="247"/>
      <c r="P567" s="247"/>
      <c r="Q567" s="247"/>
      <c r="R567" s="247"/>
      <c r="S567" s="247"/>
      <c r="T567" s="248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9" t="s">
        <v>136</v>
      </c>
      <c r="AU567" s="249" t="s">
        <v>83</v>
      </c>
      <c r="AV567" s="13" t="s">
        <v>134</v>
      </c>
      <c r="AW567" s="13" t="s">
        <v>32</v>
      </c>
      <c r="AX567" s="13" t="s">
        <v>83</v>
      </c>
      <c r="AY567" s="249" t="s">
        <v>129</v>
      </c>
    </row>
    <row r="568" s="2" customFormat="1" ht="21.75" customHeight="1">
      <c r="A568" s="38"/>
      <c r="B568" s="39"/>
      <c r="C568" s="210" t="s">
        <v>305</v>
      </c>
      <c r="D568" s="210" t="s">
        <v>130</v>
      </c>
      <c r="E568" s="211" t="s">
        <v>434</v>
      </c>
      <c r="F568" s="212" t="s">
        <v>435</v>
      </c>
      <c r="G568" s="213" t="s">
        <v>431</v>
      </c>
      <c r="H568" s="214">
        <v>1</v>
      </c>
      <c r="I568" s="215"/>
      <c r="J568" s="216">
        <f>ROUND(I568*H568,2)</f>
        <v>0</v>
      </c>
      <c r="K568" s="212" t="s">
        <v>1</v>
      </c>
      <c r="L568" s="44"/>
      <c r="M568" s="217" t="s">
        <v>1</v>
      </c>
      <c r="N568" s="218" t="s">
        <v>40</v>
      </c>
      <c r="O568" s="91"/>
      <c r="P568" s="219">
        <f>O568*H568</f>
        <v>0</v>
      </c>
      <c r="Q568" s="219">
        <v>0</v>
      </c>
      <c r="R568" s="219">
        <f>Q568*H568</f>
        <v>0</v>
      </c>
      <c r="S568" s="219">
        <v>0</v>
      </c>
      <c r="T568" s="220">
        <f>S568*H568</f>
        <v>0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21" t="s">
        <v>134</v>
      </c>
      <c r="AT568" s="221" t="s">
        <v>130</v>
      </c>
      <c r="AU568" s="221" t="s">
        <v>83</v>
      </c>
      <c r="AY568" s="17" t="s">
        <v>129</v>
      </c>
      <c r="BE568" s="222">
        <f>IF(N568="základní",J568,0)</f>
        <v>0</v>
      </c>
      <c r="BF568" s="222">
        <f>IF(N568="snížená",J568,0)</f>
        <v>0</v>
      </c>
      <c r="BG568" s="222">
        <f>IF(N568="zákl. přenesená",J568,0)</f>
        <v>0</v>
      </c>
      <c r="BH568" s="222">
        <f>IF(N568="sníž. přenesená",J568,0)</f>
        <v>0</v>
      </c>
      <c r="BI568" s="222">
        <f>IF(N568="nulová",J568,0)</f>
        <v>0</v>
      </c>
      <c r="BJ568" s="17" t="s">
        <v>83</v>
      </c>
      <c r="BK568" s="222">
        <f>ROUND(I568*H568,2)</f>
        <v>0</v>
      </c>
      <c r="BL568" s="17" t="s">
        <v>134</v>
      </c>
      <c r="BM568" s="221" t="s">
        <v>416</v>
      </c>
    </row>
    <row r="569" s="2" customFormat="1">
      <c r="A569" s="38"/>
      <c r="B569" s="39"/>
      <c r="C569" s="40"/>
      <c r="D569" s="223" t="s">
        <v>135</v>
      </c>
      <c r="E569" s="40"/>
      <c r="F569" s="224" t="s">
        <v>435</v>
      </c>
      <c r="G569" s="40"/>
      <c r="H569" s="40"/>
      <c r="I569" s="225"/>
      <c r="J569" s="40"/>
      <c r="K569" s="40"/>
      <c r="L569" s="44"/>
      <c r="M569" s="226"/>
      <c r="N569" s="227"/>
      <c r="O569" s="91"/>
      <c r="P569" s="91"/>
      <c r="Q569" s="91"/>
      <c r="R569" s="91"/>
      <c r="S569" s="91"/>
      <c r="T569" s="92"/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T569" s="17" t="s">
        <v>135</v>
      </c>
      <c r="AU569" s="17" t="s">
        <v>83</v>
      </c>
    </row>
    <row r="570" s="12" customFormat="1">
      <c r="A570" s="12"/>
      <c r="B570" s="228"/>
      <c r="C570" s="229"/>
      <c r="D570" s="223" t="s">
        <v>136</v>
      </c>
      <c r="E570" s="230" t="s">
        <v>1</v>
      </c>
      <c r="F570" s="231" t="s">
        <v>83</v>
      </c>
      <c r="G570" s="229"/>
      <c r="H570" s="232">
        <v>1</v>
      </c>
      <c r="I570" s="233"/>
      <c r="J570" s="229"/>
      <c r="K570" s="229"/>
      <c r="L570" s="234"/>
      <c r="M570" s="235"/>
      <c r="N570" s="236"/>
      <c r="O570" s="236"/>
      <c r="P570" s="236"/>
      <c r="Q570" s="236"/>
      <c r="R570" s="236"/>
      <c r="S570" s="236"/>
      <c r="T570" s="237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T570" s="238" t="s">
        <v>136</v>
      </c>
      <c r="AU570" s="238" t="s">
        <v>83</v>
      </c>
      <c r="AV570" s="12" t="s">
        <v>85</v>
      </c>
      <c r="AW570" s="12" t="s">
        <v>32</v>
      </c>
      <c r="AX570" s="12" t="s">
        <v>75</v>
      </c>
      <c r="AY570" s="238" t="s">
        <v>129</v>
      </c>
    </row>
    <row r="571" s="13" customFormat="1">
      <c r="A571" s="13"/>
      <c r="B571" s="239"/>
      <c r="C571" s="240"/>
      <c r="D571" s="223" t="s">
        <v>136</v>
      </c>
      <c r="E571" s="241" t="s">
        <v>1</v>
      </c>
      <c r="F571" s="242" t="s">
        <v>138</v>
      </c>
      <c r="G571" s="240"/>
      <c r="H571" s="243">
        <v>1</v>
      </c>
      <c r="I571" s="244"/>
      <c r="J571" s="240"/>
      <c r="K571" s="240"/>
      <c r="L571" s="245"/>
      <c r="M571" s="246"/>
      <c r="N571" s="247"/>
      <c r="O571" s="247"/>
      <c r="P571" s="247"/>
      <c r="Q571" s="247"/>
      <c r="R571" s="247"/>
      <c r="S571" s="247"/>
      <c r="T571" s="248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9" t="s">
        <v>136</v>
      </c>
      <c r="AU571" s="249" t="s">
        <v>83</v>
      </c>
      <c r="AV571" s="13" t="s">
        <v>134</v>
      </c>
      <c r="AW571" s="13" t="s">
        <v>32</v>
      </c>
      <c r="AX571" s="13" t="s">
        <v>83</v>
      </c>
      <c r="AY571" s="249" t="s">
        <v>129</v>
      </c>
    </row>
    <row r="572" s="2" customFormat="1" ht="16.5" customHeight="1">
      <c r="A572" s="38"/>
      <c r="B572" s="39"/>
      <c r="C572" s="210" t="s">
        <v>418</v>
      </c>
      <c r="D572" s="210" t="s">
        <v>130</v>
      </c>
      <c r="E572" s="211" t="s">
        <v>442</v>
      </c>
      <c r="F572" s="212" t="s">
        <v>443</v>
      </c>
      <c r="G572" s="213" t="s">
        <v>141</v>
      </c>
      <c r="H572" s="214">
        <v>109.34</v>
      </c>
      <c r="I572" s="215"/>
      <c r="J572" s="216">
        <f>ROUND(I572*H572,2)</f>
        <v>0</v>
      </c>
      <c r="K572" s="212" t="s">
        <v>1</v>
      </c>
      <c r="L572" s="44"/>
      <c r="M572" s="217" t="s">
        <v>1</v>
      </c>
      <c r="N572" s="218" t="s">
        <v>40</v>
      </c>
      <c r="O572" s="91"/>
      <c r="P572" s="219">
        <f>O572*H572</f>
        <v>0</v>
      </c>
      <c r="Q572" s="219">
        <v>0</v>
      </c>
      <c r="R572" s="219">
        <f>Q572*H572</f>
        <v>0</v>
      </c>
      <c r="S572" s="219">
        <v>0</v>
      </c>
      <c r="T572" s="220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21" t="s">
        <v>134</v>
      </c>
      <c r="AT572" s="221" t="s">
        <v>130</v>
      </c>
      <c r="AU572" s="221" t="s">
        <v>83</v>
      </c>
      <c r="AY572" s="17" t="s">
        <v>129</v>
      </c>
      <c r="BE572" s="222">
        <f>IF(N572="základní",J572,0)</f>
        <v>0</v>
      </c>
      <c r="BF572" s="222">
        <f>IF(N572="snížená",J572,0)</f>
        <v>0</v>
      </c>
      <c r="BG572" s="222">
        <f>IF(N572="zákl. přenesená",J572,0)</f>
        <v>0</v>
      </c>
      <c r="BH572" s="222">
        <f>IF(N572="sníž. přenesená",J572,0)</f>
        <v>0</v>
      </c>
      <c r="BI572" s="222">
        <f>IF(N572="nulová",J572,0)</f>
        <v>0</v>
      </c>
      <c r="BJ572" s="17" t="s">
        <v>83</v>
      </c>
      <c r="BK572" s="222">
        <f>ROUND(I572*H572,2)</f>
        <v>0</v>
      </c>
      <c r="BL572" s="17" t="s">
        <v>134</v>
      </c>
      <c r="BM572" s="221" t="s">
        <v>421</v>
      </c>
    </row>
    <row r="573" s="2" customFormat="1">
      <c r="A573" s="38"/>
      <c r="B573" s="39"/>
      <c r="C573" s="40"/>
      <c r="D573" s="223" t="s">
        <v>135</v>
      </c>
      <c r="E573" s="40"/>
      <c r="F573" s="224" t="s">
        <v>443</v>
      </c>
      <c r="G573" s="40"/>
      <c r="H573" s="40"/>
      <c r="I573" s="225"/>
      <c r="J573" s="40"/>
      <c r="K573" s="40"/>
      <c r="L573" s="44"/>
      <c r="M573" s="226"/>
      <c r="N573" s="227"/>
      <c r="O573" s="91"/>
      <c r="P573" s="91"/>
      <c r="Q573" s="91"/>
      <c r="R573" s="91"/>
      <c r="S573" s="91"/>
      <c r="T573" s="92"/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T573" s="17" t="s">
        <v>135</v>
      </c>
      <c r="AU573" s="17" t="s">
        <v>83</v>
      </c>
    </row>
    <row r="574" s="14" customFormat="1">
      <c r="A574" s="14"/>
      <c r="B574" s="250"/>
      <c r="C574" s="251"/>
      <c r="D574" s="223" t="s">
        <v>136</v>
      </c>
      <c r="E574" s="252" t="s">
        <v>1</v>
      </c>
      <c r="F574" s="253" t="s">
        <v>689</v>
      </c>
      <c r="G574" s="251"/>
      <c r="H574" s="252" t="s">
        <v>1</v>
      </c>
      <c r="I574" s="254"/>
      <c r="J574" s="251"/>
      <c r="K574" s="251"/>
      <c r="L574" s="255"/>
      <c r="M574" s="256"/>
      <c r="N574" s="257"/>
      <c r="O574" s="257"/>
      <c r="P574" s="257"/>
      <c r="Q574" s="257"/>
      <c r="R574" s="257"/>
      <c r="S574" s="257"/>
      <c r="T574" s="258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9" t="s">
        <v>136</v>
      </c>
      <c r="AU574" s="259" t="s">
        <v>83</v>
      </c>
      <c r="AV574" s="14" t="s">
        <v>83</v>
      </c>
      <c r="AW574" s="14" t="s">
        <v>32</v>
      </c>
      <c r="AX574" s="14" t="s">
        <v>75</v>
      </c>
      <c r="AY574" s="259" t="s">
        <v>129</v>
      </c>
    </row>
    <row r="575" s="12" customFormat="1">
      <c r="A575" s="12"/>
      <c r="B575" s="228"/>
      <c r="C575" s="229"/>
      <c r="D575" s="223" t="s">
        <v>136</v>
      </c>
      <c r="E575" s="230" t="s">
        <v>1</v>
      </c>
      <c r="F575" s="231" t="s">
        <v>787</v>
      </c>
      <c r="G575" s="229"/>
      <c r="H575" s="232">
        <v>54.329999999999998</v>
      </c>
      <c r="I575" s="233"/>
      <c r="J575" s="229"/>
      <c r="K575" s="229"/>
      <c r="L575" s="234"/>
      <c r="M575" s="235"/>
      <c r="N575" s="236"/>
      <c r="O575" s="236"/>
      <c r="P575" s="236"/>
      <c r="Q575" s="236"/>
      <c r="R575" s="236"/>
      <c r="S575" s="236"/>
      <c r="T575" s="237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T575" s="238" t="s">
        <v>136</v>
      </c>
      <c r="AU575" s="238" t="s">
        <v>83</v>
      </c>
      <c r="AV575" s="12" t="s">
        <v>85</v>
      </c>
      <c r="AW575" s="12" t="s">
        <v>32</v>
      </c>
      <c r="AX575" s="12" t="s">
        <v>75</v>
      </c>
      <c r="AY575" s="238" t="s">
        <v>129</v>
      </c>
    </row>
    <row r="576" s="14" customFormat="1">
      <c r="A576" s="14"/>
      <c r="B576" s="250"/>
      <c r="C576" s="251"/>
      <c r="D576" s="223" t="s">
        <v>136</v>
      </c>
      <c r="E576" s="252" t="s">
        <v>1</v>
      </c>
      <c r="F576" s="253" t="s">
        <v>691</v>
      </c>
      <c r="G576" s="251"/>
      <c r="H576" s="252" t="s">
        <v>1</v>
      </c>
      <c r="I576" s="254"/>
      <c r="J576" s="251"/>
      <c r="K576" s="251"/>
      <c r="L576" s="255"/>
      <c r="M576" s="256"/>
      <c r="N576" s="257"/>
      <c r="O576" s="257"/>
      <c r="P576" s="257"/>
      <c r="Q576" s="257"/>
      <c r="R576" s="257"/>
      <c r="S576" s="257"/>
      <c r="T576" s="258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9" t="s">
        <v>136</v>
      </c>
      <c r="AU576" s="259" t="s">
        <v>83</v>
      </c>
      <c r="AV576" s="14" t="s">
        <v>83</v>
      </c>
      <c r="AW576" s="14" t="s">
        <v>32</v>
      </c>
      <c r="AX576" s="14" t="s">
        <v>75</v>
      </c>
      <c r="AY576" s="259" t="s">
        <v>129</v>
      </c>
    </row>
    <row r="577" s="12" customFormat="1">
      <c r="A577" s="12"/>
      <c r="B577" s="228"/>
      <c r="C577" s="229"/>
      <c r="D577" s="223" t="s">
        <v>136</v>
      </c>
      <c r="E577" s="230" t="s">
        <v>1</v>
      </c>
      <c r="F577" s="231" t="s">
        <v>788</v>
      </c>
      <c r="G577" s="229"/>
      <c r="H577" s="232">
        <v>42.560000000000002</v>
      </c>
      <c r="I577" s="233"/>
      <c r="J577" s="229"/>
      <c r="K577" s="229"/>
      <c r="L577" s="234"/>
      <c r="M577" s="235"/>
      <c r="N577" s="236"/>
      <c r="O577" s="236"/>
      <c r="P577" s="236"/>
      <c r="Q577" s="236"/>
      <c r="R577" s="236"/>
      <c r="S577" s="236"/>
      <c r="T577" s="237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T577" s="238" t="s">
        <v>136</v>
      </c>
      <c r="AU577" s="238" t="s">
        <v>83</v>
      </c>
      <c r="AV577" s="12" t="s">
        <v>85</v>
      </c>
      <c r="AW577" s="12" t="s">
        <v>32</v>
      </c>
      <c r="AX577" s="12" t="s">
        <v>75</v>
      </c>
      <c r="AY577" s="238" t="s">
        <v>129</v>
      </c>
    </row>
    <row r="578" s="14" customFormat="1">
      <c r="A578" s="14"/>
      <c r="B578" s="250"/>
      <c r="C578" s="251"/>
      <c r="D578" s="223" t="s">
        <v>136</v>
      </c>
      <c r="E578" s="252" t="s">
        <v>1</v>
      </c>
      <c r="F578" s="253" t="s">
        <v>693</v>
      </c>
      <c r="G578" s="251"/>
      <c r="H578" s="252" t="s">
        <v>1</v>
      </c>
      <c r="I578" s="254"/>
      <c r="J578" s="251"/>
      <c r="K578" s="251"/>
      <c r="L578" s="255"/>
      <c r="M578" s="256"/>
      <c r="N578" s="257"/>
      <c r="O578" s="257"/>
      <c r="P578" s="257"/>
      <c r="Q578" s="257"/>
      <c r="R578" s="257"/>
      <c r="S578" s="257"/>
      <c r="T578" s="258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9" t="s">
        <v>136</v>
      </c>
      <c r="AU578" s="259" t="s">
        <v>83</v>
      </c>
      <c r="AV578" s="14" t="s">
        <v>83</v>
      </c>
      <c r="AW578" s="14" t="s">
        <v>32</v>
      </c>
      <c r="AX578" s="14" t="s">
        <v>75</v>
      </c>
      <c r="AY578" s="259" t="s">
        <v>129</v>
      </c>
    </row>
    <row r="579" s="12" customFormat="1">
      <c r="A579" s="12"/>
      <c r="B579" s="228"/>
      <c r="C579" s="229"/>
      <c r="D579" s="223" t="s">
        <v>136</v>
      </c>
      <c r="E579" s="230" t="s">
        <v>1</v>
      </c>
      <c r="F579" s="231" t="s">
        <v>789</v>
      </c>
      <c r="G579" s="229"/>
      <c r="H579" s="232">
        <v>12.449999999999999</v>
      </c>
      <c r="I579" s="233"/>
      <c r="J579" s="229"/>
      <c r="K579" s="229"/>
      <c r="L579" s="234"/>
      <c r="M579" s="235"/>
      <c r="N579" s="236"/>
      <c r="O579" s="236"/>
      <c r="P579" s="236"/>
      <c r="Q579" s="236"/>
      <c r="R579" s="236"/>
      <c r="S579" s="236"/>
      <c r="T579" s="237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T579" s="238" t="s">
        <v>136</v>
      </c>
      <c r="AU579" s="238" t="s">
        <v>83</v>
      </c>
      <c r="AV579" s="12" t="s">
        <v>85</v>
      </c>
      <c r="AW579" s="12" t="s">
        <v>32</v>
      </c>
      <c r="AX579" s="12" t="s">
        <v>75</v>
      </c>
      <c r="AY579" s="238" t="s">
        <v>129</v>
      </c>
    </row>
    <row r="580" s="13" customFormat="1">
      <c r="A580" s="13"/>
      <c r="B580" s="239"/>
      <c r="C580" s="240"/>
      <c r="D580" s="223" t="s">
        <v>136</v>
      </c>
      <c r="E580" s="241" t="s">
        <v>1</v>
      </c>
      <c r="F580" s="242" t="s">
        <v>138</v>
      </c>
      <c r="G580" s="240"/>
      <c r="H580" s="243">
        <v>109.34</v>
      </c>
      <c r="I580" s="244"/>
      <c r="J580" s="240"/>
      <c r="K580" s="240"/>
      <c r="L580" s="245"/>
      <c r="M580" s="246"/>
      <c r="N580" s="247"/>
      <c r="O580" s="247"/>
      <c r="P580" s="247"/>
      <c r="Q580" s="247"/>
      <c r="R580" s="247"/>
      <c r="S580" s="247"/>
      <c r="T580" s="248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9" t="s">
        <v>136</v>
      </c>
      <c r="AU580" s="249" t="s">
        <v>83</v>
      </c>
      <c r="AV580" s="13" t="s">
        <v>134</v>
      </c>
      <c r="AW580" s="13" t="s">
        <v>32</v>
      </c>
      <c r="AX580" s="13" t="s">
        <v>83</v>
      </c>
      <c r="AY580" s="249" t="s">
        <v>129</v>
      </c>
    </row>
    <row r="581" s="2" customFormat="1" ht="16.5" customHeight="1">
      <c r="A581" s="38"/>
      <c r="B581" s="39"/>
      <c r="C581" s="210" t="s">
        <v>311</v>
      </c>
      <c r="D581" s="210" t="s">
        <v>130</v>
      </c>
      <c r="E581" s="211" t="s">
        <v>452</v>
      </c>
      <c r="F581" s="212" t="s">
        <v>453</v>
      </c>
      <c r="G581" s="213" t="s">
        <v>141</v>
      </c>
      <c r="H581" s="214">
        <v>112.621</v>
      </c>
      <c r="I581" s="215"/>
      <c r="J581" s="216">
        <f>ROUND(I581*H581,2)</f>
        <v>0</v>
      </c>
      <c r="K581" s="212" t="s">
        <v>1</v>
      </c>
      <c r="L581" s="44"/>
      <c r="M581" s="217" t="s">
        <v>1</v>
      </c>
      <c r="N581" s="218" t="s">
        <v>40</v>
      </c>
      <c r="O581" s="91"/>
      <c r="P581" s="219">
        <f>O581*H581</f>
        <v>0</v>
      </c>
      <c r="Q581" s="219">
        <v>0</v>
      </c>
      <c r="R581" s="219">
        <f>Q581*H581</f>
        <v>0</v>
      </c>
      <c r="S581" s="219">
        <v>0</v>
      </c>
      <c r="T581" s="220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21" t="s">
        <v>134</v>
      </c>
      <c r="AT581" s="221" t="s">
        <v>130</v>
      </c>
      <c r="AU581" s="221" t="s">
        <v>83</v>
      </c>
      <c r="AY581" s="17" t="s">
        <v>129</v>
      </c>
      <c r="BE581" s="222">
        <f>IF(N581="základní",J581,0)</f>
        <v>0</v>
      </c>
      <c r="BF581" s="222">
        <f>IF(N581="snížená",J581,0)</f>
        <v>0</v>
      </c>
      <c r="BG581" s="222">
        <f>IF(N581="zákl. přenesená",J581,0)</f>
        <v>0</v>
      </c>
      <c r="BH581" s="222">
        <f>IF(N581="sníž. přenesená",J581,0)</f>
        <v>0</v>
      </c>
      <c r="BI581" s="222">
        <f>IF(N581="nulová",J581,0)</f>
        <v>0</v>
      </c>
      <c r="BJ581" s="17" t="s">
        <v>83</v>
      </c>
      <c r="BK581" s="222">
        <f>ROUND(I581*H581,2)</f>
        <v>0</v>
      </c>
      <c r="BL581" s="17" t="s">
        <v>134</v>
      </c>
      <c r="BM581" s="221" t="s">
        <v>426</v>
      </c>
    </row>
    <row r="582" s="2" customFormat="1">
      <c r="A582" s="38"/>
      <c r="B582" s="39"/>
      <c r="C582" s="40"/>
      <c r="D582" s="223" t="s">
        <v>135</v>
      </c>
      <c r="E582" s="40"/>
      <c r="F582" s="224" t="s">
        <v>453</v>
      </c>
      <c r="G582" s="40"/>
      <c r="H582" s="40"/>
      <c r="I582" s="225"/>
      <c r="J582" s="40"/>
      <c r="K582" s="40"/>
      <c r="L582" s="44"/>
      <c r="M582" s="226"/>
      <c r="N582" s="227"/>
      <c r="O582" s="91"/>
      <c r="P582" s="91"/>
      <c r="Q582" s="91"/>
      <c r="R582" s="91"/>
      <c r="S582" s="91"/>
      <c r="T582" s="92"/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T582" s="17" t="s">
        <v>135</v>
      </c>
      <c r="AU582" s="17" t="s">
        <v>83</v>
      </c>
    </row>
    <row r="583" s="12" customFormat="1">
      <c r="A583" s="12"/>
      <c r="B583" s="228"/>
      <c r="C583" s="229"/>
      <c r="D583" s="223" t="s">
        <v>136</v>
      </c>
      <c r="E583" s="230" t="s">
        <v>1</v>
      </c>
      <c r="F583" s="231" t="s">
        <v>791</v>
      </c>
      <c r="G583" s="229"/>
      <c r="H583" s="232">
        <v>55.960000000000001</v>
      </c>
      <c r="I583" s="233"/>
      <c r="J583" s="229"/>
      <c r="K583" s="229"/>
      <c r="L583" s="234"/>
      <c r="M583" s="235"/>
      <c r="N583" s="236"/>
      <c r="O583" s="236"/>
      <c r="P583" s="236"/>
      <c r="Q583" s="236"/>
      <c r="R583" s="236"/>
      <c r="S583" s="236"/>
      <c r="T583" s="237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T583" s="238" t="s">
        <v>136</v>
      </c>
      <c r="AU583" s="238" t="s">
        <v>83</v>
      </c>
      <c r="AV583" s="12" t="s">
        <v>85</v>
      </c>
      <c r="AW583" s="12" t="s">
        <v>32</v>
      </c>
      <c r="AX583" s="12" t="s">
        <v>75</v>
      </c>
      <c r="AY583" s="238" t="s">
        <v>129</v>
      </c>
    </row>
    <row r="584" s="12" customFormat="1">
      <c r="A584" s="12"/>
      <c r="B584" s="228"/>
      <c r="C584" s="229"/>
      <c r="D584" s="223" t="s">
        <v>136</v>
      </c>
      <c r="E584" s="230" t="s">
        <v>1</v>
      </c>
      <c r="F584" s="231" t="s">
        <v>792</v>
      </c>
      <c r="G584" s="229"/>
      <c r="H584" s="232">
        <v>43.837000000000003</v>
      </c>
      <c r="I584" s="233"/>
      <c r="J584" s="229"/>
      <c r="K584" s="229"/>
      <c r="L584" s="234"/>
      <c r="M584" s="235"/>
      <c r="N584" s="236"/>
      <c r="O584" s="236"/>
      <c r="P584" s="236"/>
      <c r="Q584" s="236"/>
      <c r="R584" s="236"/>
      <c r="S584" s="236"/>
      <c r="T584" s="237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T584" s="238" t="s">
        <v>136</v>
      </c>
      <c r="AU584" s="238" t="s">
        <v>83</v>
      </c>
      <c r="AV584" s="12" t="s">
        <v>85</v>
      </c>
      <c r="AW584" s="12" t="s">
        <v>32</v>
      </c>
      <c r="AX584" s="12" t="s">
        <v>75</v>
      </c>
      <c r="AY584" s="238" t="s">
        <v>129</v>
      </c>
    </row>
    <row r="585" s="12" customFormat="1">
      <c r="A585" s="12"/>
      <c r="B585" s="228"/>
      <c r="C585" s="229"/>
      <c r="D585" s="223" t="s">
        <v>136</v>
      </c>
      <c r="E585" s="230" t="s">
        <v>1</v>
      </c>
      <c r="F585" s="231" t="s">
        <v>793</v>
      </c>
      <c r="G585" s="229"/>
      <c r="H585" s="232">
        <v>12.824</v>
      </c>
      <c r="I585" s="233"/>
      <c r="J585" s="229"/>
      <c r="K585" s="229"/>
      <c r="L585" s="234"/>
      <c r="M585" s="235"/>
      <c r="N585" s="236"/>
      <c r="O585" s="236"/>
      <c r="P585" s="236"/>
      <c r="Q585" s="236"/>
      <c r="R585" s="236"/>
      <c r="S585" s="236"/>
      <c r="T585" s="237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T585" s="238" t="s">
        <v>136</v>
      </c>
      <c r="AU585" s="238" t="s">
        <v>83</v>
      </c>
      <c r="AV585" s="12" t="s">
        <v>85</v>
      </c>
      <c r="AW585" s="12" t="s">
        <v>32</v>
      </c>
      <c r="AX585" s="12" t="s">
        <v>75</v>
      </c>
      <c r="AY585" s="238" t="s">
        <v>129</v>
      </c>
    </row>
    <row r="586" s="13" customFormat="1">
      <c r="A586" s="13"/>
      <c r="B586" s="239"/>
      <c r="C586" s="240"/>
      <c r="D586" s="223" t="s">
        <v>136</v>
      </c>
      <c r="E586" s="241" t="s">
        <v>1</v>
      </c>
      <c r="F586" s="242" t="s">
        <v>138</v>
      </c>
      <c r="G586" s="240"/>
      <c r="H586" s="243">
        <v>112.621</v>
      </c>
      <c r="I586" s="244"/>
      <c r="J586" s="240"/>
      <c r="K586" s="240"/>
      <c r="L586" s="245"/>
      <c r="M586" s="246"/>
      <c r="N586" s="247"/>
      <c r="O586" s="247"/>
      <c r="P586" s="247"/>
      <c r="Q586" s="247"/>
      <c r="R586" s="247"/>
      <c r="S586" s="247"/>
      <c r="T586" s="248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9" t="s">
        <v>136</v>
      </c>
      <c r="AU586" s="249" t="s">
        <v>83</v>
      </c>
      <c r="AV586" s="13" t="s">
        <v>134</v>
      </c>
      <c r="AW586" s="13" t="s">
        <v>32</v>
      </c>
      <c r="AX586" s="13" t="s">
        <v>83</v>
      </c>
      <c r="AY586" s="249" t="s">
        <v>129</v>
      </c>
    </row>
    <row r="587" s="11" customFormat="1" ht="25.92" customHeight="1">
      <c r="A587" s="11"/>
      <c r="B587" s="196"/>
      <c r="C587" s="197"/>
      <c r="D587" s="198" t="s">
        <v>74</v>
      </c>
      <c r="E587" s="199" t="s">
        <v>546</v>
      </c>
      <c r="F587" s="199" t="s">
        <v>794</v>
      </c>
      <c r="G587" s="197"/>
      <c r="H587" s="197"/>
      <c r="I587" s="200"/>
      <c r="J587" s="201">
        <f>BK587</f>
        <v>0</v>
      </c>
      <c r="K587" s="197"/>
      <c r="L587" s="202"/>
      <c r="M587" s="203"/>
      <c r="N587" s="204"/>
      <c r="O587" s="204"/>
      <c r="P587" s="205">
        <f>SUM(P588:P641)</f>
        <v>0</v>
      </c>
      <c r="Q587" s="204"/>
      <c r="R587" s="205">
        <f>SUM(R588:R641)</f>
        <v>0</v>
      </c>
      <c r="S587" s="204"/>
      <c r="T587" s="206">
        <f>SUM(T588:T641)</f>
        <v>0</v>
      </c>
      <c r="U587" s="11"/>
      <c r="V587" s="11"/>
      <c r="W587" s="11"/>
      <c r="X587" s="11"/>
      <c r="Y587" s="11"/>
      <c r="Z587" s="11"/>
      <c r="AA587" s="11"/>
      <c r="AB587" s="11"/>
      <c r="AC587" s="11"/>
      <c r="AD587" s="11"/>
      <c r="AE587" s="11"/>
      <c r="AR587" s="207" t="s">
        <v>83</v>
      </c>
      <c r="AT587" s="208" t="s">
        <v>74</v>
      </c>
      <c r="AU587" s="208" t="s">
        <v>75</v>
      </c>
      <c r="AY587" s="207" t="s">
        <v>129</v>
      </c>
      <c r="BK587" s="209">
        <f>SUM(BK588:BK641)</f>
        <v>0</v>
      </c>
    </row>
    <row r="588" s="2" customFormat="1" ht="21.75" customHeight="1">
      <c r="A588" s="38"/>
      <c r="B588" s="39"/>
      <c r="C588" s="210" t="s">
        <v>428</v>
      </c>
      <c r="D588" s="210" t="s">
        <v>130</v>
      </c>
      <c r="E588" s="211" t="s">
        <v>467</v>
      </c>
      <c r="F588" s="212" t="s">
        <v>145</v>
      </c>
      <c r="G588" s="213" t="s">
        <v>146</v>
      </c>
      <c r="H588" s="214">
        <v>20.16</v>
      </c>
      <c r="I588" s="215"/>
      <c r="J588" s="216">
        <f>ROUND(I588*H588,2)</f>
        <v>0</v>
      </c>
      <c r="K588" s="212" t="s">
        <v>1</v>
      </c>
      <c r="L588" s="44"/>
      <c r="M588" s="217" t="s">
        <v>1</v>
      </c>
      <c r="N588" s="218" t="s">
        <v>40</v>
      </c>
      <c r="O588" s="91"/>
      <c r="P588" s="219">
        <f>O588*H588</f>
        <v>0</v>
      </c>
      <c r="Q588" s="219">
        <v>0</v>
      </c>
      <c r="R588" s="219">
        <f>Q588*H588</f>
        <v>0</v>
      </c>
      <c r="S588" s="219">
        <v>0</v>
      </c>
      <c r="T588" s="220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21" t="s">
        <v>134</v>
      </c>
      <c r="AT588" s="221" t="s">
        <v>130</v>
      </c>
      <c r="AU588" s="221" t="s">
        <v>83</v>
      </c>
      <c r="AY588" s="17" t="s">
        <v>129</v>
      </c>
      <c r="BE588" s="222">
        <f>IF(N588="základní",J588,0)</f>
        <v>0</v>
      </c>
      <c r="BF588" s="222">
        <f>IF(N588="snížená",J588,0)</f>
        <v>0</v>
      </c>
      <c r="BG588" s="222">
        <f>IF(N588="zákl. přenesená",J588,0)</f>
        <v>0</v>
      </c>
      <c r="BH588" s="222">
        <f>IF(N588="sníž. přenesená",J588,0)</f>
        <v>0</v>
      </c>
      <c r="BI588" s="222">
        <f>IF(N588="nulová",J588,0)</f>
        <v>0</v>
      </c>
      <c r="BJ588" s="17" t="s">
        <v>83</v>
      </c>
      <c r="BK588" s="222">
        <f>ROUND(I588*H588,2)</f>
        <v>0</v>
      </c>
      <c r="BL588" s="17" t="s">
        <v>134</v>
      </c>
      <c r="BM588" s="221" t="s">
        <v>432</v>
      </c>
    </row>
    <row r="589" s="2" customFormat="1">
      <c r="A589" s="38"/>
      <c r="B589" s="39"/>
      <c r="C589" s="40"/>
      <c r="D589" s="223" t="s">
        <v>135</v>
      </c>
      <c r="E589" s="40"/>
      <c r="F589" s="224" t="s">
        <v>795</v>
      </c>
      <c r="G589" s="40"/>
      <c r="H589" s="40"/>
      <c r="I589" s="225"/>
      <c r="J589" s="40"/>
      <c r="K589" s="40"/>
      <c r="L589" s="44"/>
      <c r="M589" s="226"/>
      <c r="N589" s="227"/>
      <c r="O589" s="91"/>
      <c r="P589" s="91"/>
      <c r="Q589" s="91"/>
      <c r="R589" s="91"/>
      <c r="S589" s="91"/>
      <c r="T589" s="92"/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T589" s="17" t="s">
        <v>135</v>
      </c>
      <c r="AU589" s="17" t="s">
        <v>83</v>
      </c>
    </row>
    <row r="590" s="14" customFormat="1">
      <c r="A590" s="14"/>
      <c r="B590" s="250"/>
      <c r="C590" s="251"/>
      <c r="D590" s="223" t="s">
        <v>136</v>
      </c>
      <c r="E590" s="252" t="s">
        <v>1</v>
      </c>
      <c r="F590" s="253" t="s">
        <v>796</v>
      </c>
      <c r="G590" s="251"/>
      <c r="H590" s="252" t="s">
        <v>1</v>
      </c>
      <c r="I590" s="254"/>
      <c r="J590" s="251"/>
      <c r="K590" s="251"/>
      <c r="L590" s="255"/>
      <c r="M590" s="256"/>
      <c r="N590" s="257"/>
      <c r="O590" s="257"/>
      <c r="P590" s="257"/>
      <c r="Q590" s="257"/>
      <c r="R590" s="257"/>
      <c r="S590" s="257"/>
      <c r="T590" s="258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9" t="s">
        <v>136</v>
      </c>
      <c r="AU590" s="259" t="s">
        <v>83</v>
      </c>
      <c r="AV590" s="14" t="s">
        <v>83</v>
      </c>
      <c r="AW590" s="14" t="s">
        <v>32</v>
      </c>
      <c r="AX590" s="14" t="s">
        <v>75</v>
      </c>
      <c r="AY590" s="259" t="s">
        <v>129</v>
      </c>
    </row>
    <row r="591" s="12" customFormat="1">
      <c r="A591" s="12"/>
      <c r="B591" s="228"/>
      <c r="C591" s="229"/>
      <c r="D591" s="223" t="s">
        <v>136</v>
      </c>
      <c r="E591" s="230" t="s">
        <v>1</v>
      </c>
      <c r="F591" s="231" t="s">
        <v>797</v>
      </c>
      <c r="G591" s="229"/>
      <c r="H591" s="232">
        <v>20.16</v>
      </c>
      <c r="I591" s="233"/>
      <c r="J591" s="229"/>
      <c r="K591" s="229"/>
      <c r="L591" s="234"/>
      <c r="M591" s="235"/>
      <c r="N591" s="236"/>
      <c r="O591" s="236"/>
      <c r="P591" s="236"/>
      <c r="Q591" s="236"/>
      <c r="R591" s="236"/>
      <c r="S591" s="236"/>
      <c r="T591" s="237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T591" s="238" t="s">
        <v>136</v>
      </c>
      <c r="AU591" s="238" t="s">
        <v>83</v>
      </c>
      <c r="AV591" s="12" t="s">
        <v>85</v>
      </c>
      <c r="AW591" s="12" t="s">
        <v>32</v>
      </c>
      <c r="AX591" s="12" t="s">
        <v>75</v>
      </c>
      <c r="AY591" s="238" t="s">
        <v>129</v>
      </c>
    </row>
    <row r="592" s="13" customFormat="1">
      <c r="A592" s="13"/>
      <c r="B592" s="239"/>
      <c r="C592" s="240"/>
      <c r="D592" s="223" t="s">
        <v>136</v>
      </c>
      <c r="E592" s="241" t="s">
        <v>1</v>
      </c>
      <c r="F592" s="242" t="s">
        <v>138</v>
      </c>
      <c r="G592" s="240"/>
      <c r="H592" s="243">
        <v>20.16</v>
      </c>
      <c r="I592" s="244"/>
      <c r="J592" s="240"/>
      <c r="K592" s="240"/>
      <c r="L592" s="245"/>
      <c r="M592" s="246"/>
      <c r="N592" s="247"/>
      <c r="O592" s="247"/>
      <c r="P592" s="247"/>
      <c r="Q592" s="247"/>
      <c r="R592" s="247"/>
      <c r="S592" s="247"/>
      <c r="T592" s="248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9" t="s">
        <v>136</v>
      </c>
      <c r="AU592" s="249" t="s">
        <v>83</v>
      </c>
      <c r="AV592" s="13" t="s">
        <v>134</v>
      </c>
      <c r="AW592" s="13" t="s">
        <v>32</v>
      </c>
      <c r="AX592" s="13" t="s">
        <v>83</v>
      </c>
      <c r="AY592" s="249" t="s">
        <v>129</v>
      </c>
    </row>
    <row r="593" s="2" customFormat="1" ht="21.75" customHeight="1">
      <c r="A593" s="38"/>
      <c r="B593" s="39"/>
      <c r="C593" s="210" t="s">
        <v>315</v>
      </c>
      <c r="D593" s="210" t="s">
        <v>130</v>
      </c>
      <c r="E593" s="211" t="s">
        <v>158</v>
      </c>
      <c r="F593" s="212" t="s">
        <v>159</v>
      </c>
      <c r="G593" s="213" t="s">
        <v>146</v>
      </c>
      <c r="H593" s="214">
        <v>10.08</v>
      </c>
      <c r="I593" s="215"/>
      <c r="J593" s="216">
        <f>ROUND(I593*H593,2)</f>
        <v>0</v>
      </c>
      <c r="K593" s="212" t="s">
        <v>1</v>
      </c>
      <c r="L593" s="44"/>
      <c r="M593" s="217" t="s">
        <v>1</v>
      </c>
      <c r="N593" s="218" t="s">
        <v>40</v>
      </c>
      <c r="O593" s="91"/>
      <c r="P593" s="219">
        <f>O593*H593</f>
        <v>0</v>
      </c>
      <c r="Q593" s="219">
        <v>0</v>
      </c>
      <c r="R593" s="219">
        <f>Q593*H593</f>
        <v>0</v>
      </c>
      <c r="S593" s="219">
        <v>0</v>
      </c>
      <c r="T593" s="220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21" t="s">
        <v>134</v>
      </c>
      <c r="AT593" s="221" t="s">
        <v>130</v>
      </c>
      <c r="AU593" s="221" t="s">
        <v>83</v>
      </c>
      <c r="AY593" s="17" t="s">
        <v>129</v>
      </c>
      <c r="BE593" s="222">
        <f>IF(N593="základní",J593,0)</f>
        <v>0</v>
      </c>
      <c r="BF593" s="222">
        <f>IF(N593="snížená",J593,0)</f>
        <v>0</v>
      </c>
      <c r="BG593" s="222">
        <f>IF(N593="zákl. přenesená",J593,0)</f>
        <v>0</v>
      </c>
      <c r="BH593" s="222">
        <f>IF(N593="sníž. přenesená",J593,0)</f>
        <v>0</v>
      </c>
      <c r="BI593" s="222">
        <f>IF(N593="nulová",J593,0)</f>
        <v>0</v>
      </c>
      <c r="BJ593" s="17" t="s">
        <v>83</v>
      </c>
      <c r="BK593" s="222">
        <f>ROUND(I593*H593,2)</f>
        <v>0</v>
      </c>
      <c r="BL593" s="17" t="s">
        <v>134</v>
      </c>
      <c r="BM593" s="221" t="s">
        <v>436</v>
      </c>
    </row>
    <row r="594" s="2" customFormat="1">
      <c r="A594" s="38"/>
      <c r="B594" s="39"/>
      <c r="C594" s="40"/>
      <c r="D594" s="223" t="s">
        <v>135</v>
      </c>
      <c r="E594" s="40"/>
      <c r="F594" s="224" t="s">
        <v>159</v>
      </c>
      <c r="G594" s="40"/>
      <c r="H594" s="40"/>
      <c r="I594" s="225"/>
      <c r="J594" s="40"/>
      <c r="K594" s="40"/>
      <c r="L594" s="44"/>
      <c r="M594" s="226"/>
      <c r="N594" s="227"/>
      <c r="O594" s="91"/>
      <c r="P594" s="91"/>
      <c r="Q594" s="91"/>
      <c r="R594" s="91"/>
      <c r="S594" s="91"/>
      <c r="T594" s="92"/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T594" s="17" t="s">
        <v>135</v>
      </c>
      <c r="AU594" s="17" t="s">
        <v>83</v>
      </c>
    </row>
    <row r="595" s="12" customFormat="1">
      <c r="A595" s="12"/>
      <c r="B595" s="228"/>
      <c r="C595" s="229"/>
      <c r="D595" s="223" t="s">
        <v>136</v>
      </c>
      <c r="E595" s="230" t="s">
        <v>1</v>
      </c>
      <c r="F595" s="231" t="s">
        <v>798</v>
      </c>
      <c r="G595" s="229"/>
      <c r="H595" s="232">
        <v>10.08</v>
      </c>
      <c r="I595" s="233"/>
      <c r="J595" s="229"/>
      <c r="K595" s="229"/>
      <c r="L595" s="234"/>
      <c r="M595" s="235"/>
      <c r="N595" s="236"/>
      <c r="O595" s="236"/>
      <c r="P595" s="236"/>
      <c r="Q595" s="236"/>
      <c r="R595" s="236"/>
      <c r="S595" s="236"/>
      <c r="T595" s="237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T595" s="238" t="s">
        <v>136</v>
      </c>
      <c r="AU595" s="238" t="s">
        <v>83</v>
      </c>
      <c r="AV595" s="12" t="s">
        <v>85</v>
      </c>
      <c r="AW595" s="12" t="s">
        <v>32</v>
      </c>
      <c r="AX595" s="12" t="s">
        <v>75</v>
      </c>
      <c r="AY595" s="238" t="s">
        <v>129</v>
      </c>
    </row>
    <row r="596" s="13" customFormat="1">
      <c r="A596" s="13"/>
      <c r="B596" s="239"/>
      <c r="C596" s="240"/>
      <c r="D596" s="223" t="s">
        <v>136</v>
      </c>
      <c r="E596" s="241" t="s">
        <v>1</v>
      </c>
      <c r="F596" s="242" t="s">
        <v>138</v>
      </c>
      <c r="G596" s="240"/>
      <c r="H596" s="243">
        <v>10.08</v>
      </c>
      <c r="I596" s="244"/>
      <c r="J596" s="240"/>
      <c r="K596" s="240"/>
      <c r="L596" s="245"/>
      <c r="M596" s="246"/>
      <c r="N596" s="247"/>
      <c r="O596" s="247"/>
      <c r="P596" s="247"/>
      <c r="Q596" s="247"/>
      <c r="R596" s="247"/>
      <c r="S596" s="247"/>
      <c r="T596" s="248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9" t="s">
        <v>136</v>
      </c>
      <c r="AU596" s="249" t="s">
        <v>83</v>
      </c>
      <c r="AV596" s="13" t="s">
        <v>134</v>
      </c>
      <c r="AW596" s="13" t="s">
        <v>32</v>
      </c>
      <c r="AX596" s="13" t="s">
        <v>83</v>
      </c>
      <c r="AY596" s="249" t="s">
        <v>129</v>
      </c>
    </row>
    <row r="597" s="2" customFormat="1" ht="16.5" customHeight="1">
      <c r="A597" s="38"/>
      <c r="B597" s="39"/>
      <c r="C597" s="210" t="s">
        <v>438</v>
      </c>
      <c r="D597" s="210" t="s">
        <v>130</v>
      </c>
      <c r="E597" s="211" t="s">
        <v>481</v>
      </c>
      <c r="F597" s="212" t="s">
        <v>200</v>
      </c>
      <c r="G597" s="213" t="s">
        <v>146</v>
      </c>
      <c r="H597" s="214">
        <v>10.08</v>
      </c>
      <c r="I597" s="215"/>
      <c r="J597" s="216">
        <f>ROUND(I597*H597,2)</f>
        <v>0</v>
      </c>
      <c r="K597" s="212" t="s">
        <v>1</v>
      </c>
      <c r="L597" s="44"/>
      <c r="M597" s="217" t="s">
        <v>1</v>
      </c>
      <c r="N597" s="218" t="s">
        <v>40</v>
      </c>
      <c r="O597" s="91"/>
      <c r="P597" s="219">
        <f>O597*H597</f>
        <v>0</v>
      </c>
      <c r="Q597" s="219">
        <v>0</v>
      </c>
      <c r="R597" s="219">
        <f>Q597*H597</f>
        <v>0</v>
      </c>
      <c r="S597" s="219">
        <v>0</v>
      </c>
      <c r="T597" s="220">
        <f>S597*H597</f>
        <v>0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21" t="s">
        <v>134</v>
      </c>
      <c r="AT597" s="221" t="s">
        <v>130</v>
      </c>
      <c r="AU597" s="221" t="s">
        <v>83</v>
      </c>
      <c r="AY597" s="17" t="s">
        <v>129</v>
      </c>
      <c r="BE597" s="222">
        <f>IF(N597="základní",J597,0)</f>
        <v>0</v>
      </c>
      <c r="BF597" s="222">
        <f>IF(N597="snížená",J597,0)</f>
        <v>0</v>
      </c>
      <c r="BG597" s="222">
        <f>IF(N597="zákl. přenesená",J597,0)</f>
        <v>0</v>
      </c>
      <c r="BH597" s="222">
        <f>IF(N597="sníž. přenesená",J597,0)</f>
        <v>0</v>
      </c>
      <c r="BI597" s="222">
        <f>IF(N597="nulová",J597,0)</f>
        <v>0</v>
      </c>
      <c r="BJ597" s="17" t="s">
        <v>83</v>
      </c>
      <c r="BK597" s="222">
        <f>ROUND(I597*H597,2)</f>
        <v>0</v>
      </c>
      <c r="BL597" s="17" t="s">
        <v>134</v>
      </c>
      <c r="BM597" s="221" t="s">
        <v>441</v>
      </c>
    </row>
    <row r="598" s="2" customFormat="1">
      <c r="A598" s="38"/>
      <c r="B598" s="39"/>
      <c r="C598" s="40"/>
      <c r="D598" s="223" t="s">
        <v>135</v>
      </c>
      <c r="E598" s="40"/>
      <c r="F598" s="224" t="s">
        <v>200</v>
      </c>
      <c r="G598" s="40"/>
      <c r="H598" s="40"/>
      <c r="I598" s="225"/>
      <c r="J598" s="40"/>
      <c r="K598" s="40"/>
      <c r="L598" s="44"/>
      <c r="M598" s="226"/>
      <c r="N598" s="227"/>
      <c r="O598" s="91"/>
      <c r="P598" s="91"/>
      <c r="Q598" s="91"/>
      <c r="R598" s="91"/>
      <c r="S598" s="91"/>
      <c r="T598" s="92"/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T598" s="17" t="s">
        <v>135</v>
      </c>
      <c r="AU598" s="17" t="s">
        <v>83</v>
      </c>
    </row>
    <row r="599" s="12" customFormat="1">
      <c r="A599" s="12"/>
      <c r="B599" s="228"/>
      <c r="C599" s="229"/>
      <c r="D599" s="223" t="s">
        <v>136</v>
      </c>
      <c r="E599" s="230" t="s">
        <v>1</v>
      </c>
      <c r="F599" s="231" t="s">
        <v>798</v>
      </c>
      <c r="G599" s="229"/>
      <c r="H599" s="232">
        <v>10.08</v>
      </c>
      <c r="I599" s="233"/>
      <c r="J599" s="229"/>
      <c r="K599" s="229"/>
      <c r="L599" s="234"/>
      <c r="M599" s="235"/>
      <c r="N599" s="236"/>
      <c r="O599" s="236"/>
      <c r="P599" s="236"/>
      <c r="Q599" s="236"/>
      <c r="R599" s="236"/>
      <c r="S599" s="236"/>
      <c r="T599" s="237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T599" s="238" t="s">
        <v>136</v>
      </c>
      <c r="AU599" s="238" t="s">
        <v>83</v>
      </c>
      <c r="AV599" s="12" t="s">
        <v>85</v>
      </c>
      <c r="AW599" s="12" t="s">
        <v>32</v>
      </c>
      <c r="AX599" s="12" t="s">
        <v>75</v>
      </c>
      <c r="AY599" s="238" t="s">
        <v>129</v>
      </c>
    </row>
    <row r="600" s="13" customFormat="1">
      <c r="A600" s="13"/>
      <c r="B600" s="239"/>
      <c r="C600" s="240"/>
      <c r="D600" s="223" t="s">
        <v>136</v>
      </c>
      <c r="E600" s="241" t="s">
        <v>1</v>
      </c>
      <c r="F600" s="242" t="s">
        <v>138</v>
      </c>
      <c r="G600" s="240"/>
      <c r="H600" s="243">
        <v>10.08</v>
      </c>
      <c r="I600" s="244"/>
      <c r="J600" s="240"/>
      <c r="K600" s="240"/>
      <c r="L600" s="245"/>
      <c r="M600" s="246"/>
      <c r="N600" s="247"/>
      <c r="O600" s="247"/>
      <c r="P600" s="247"/>
      <c r="Q600" s="247"/>
      <c r="R600" s="247"/>
      <c r="S600" s="247"/>
      <c r="T600" s="248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9" t="s">
        <v>136</v>
      </c>
      <c r="AU600" s="249" t="s">
        <v>83</v>
      </c>
      <c r="AV600" s="13" t="s">
        <v>134</v>
      </c>
      <c r="AW600" s="13" t="s">
        <v>32</v>
      </c>
      <c r="AX600" s="13" t="s">
        <v>83</v>
      </c>
      <c r="AY600" s="249" t="s">
        <v>129</v>
      </c>
    </row>
    <row r="601" s="2" customFormat="1" ht="21.75" customHeight="1">
      <c r="A601" s="38"/>
      <c r="B601" s="39"/>
      <c r="C601" s="210" t="s">
        <v>319</v>
      </c>
      <c r="D601" s="210" t="s">
        <v>130</v>
      </c>
      <c r="E601" s="211" t="s">
        <v>208</v>
      </c>
      <c r="F601" s="212" t="s">
        <v>209</v>
      </c>
      <c r="G601" s="213" t="s">
        <v>146</v>
      </c>
      <c r="H601" s="214">
        <v>40.32</v>
      </c>
      <c r="I601" s="215"/>
      <c r="J601" s="216">
        <f>ROUND(I601*H601,2)</f>
        <v>0</v>
      </c>
      <c r="K601" s="212" t="s">
        <v>1</v>
      </c>
      <c r="L601" s="44"/>
      <c r="M601" s="217" t="s">
        <v>1</v>
      </c>
      <c r="N601" s="218" t="s">
        <v>40</v>
      </c>
      <c r="O601" s="91"/>
      <c r="P601" s="219">
        <f>O601*H601</f>
        <v>0</v>
      </c>
      <c r="Q601" s="219">
        <v>0</v>
      </c>
      <c r="R601" s="219">
        <f>Q601*H601</f>
        <v>0</v>
      </c>
      <c r="S601" s="219">
        <v>0</v>
      </c>
      <c r="T601" s="220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21" t="s">
        <v>134</v>
      </c>
      <c r="AT601" s="221" t="s">
        <v>130</v>
      </c>
      <c r="AU601" s="221" t="s">
        <v>83</v>
      </c>
      <c r="AY601" s="17" t="s">
        <v>129</v>
      </c>
      <c r="BE601" s="222">
        <f>IF(N601="základní",J601,0)</f>
        <v>0</v>
      </c>
      <c r="BF601" s="222">
        <f>IF(N601="snížená",J601,0)</f>
        <v>0</v>
      </c>
      <c r="BG601" s="222">
        <f>IF(N601="zákl. přenesená",J601,0)</f>
        <v>0</v>
      </c>
      <c r="BH601" s="222">
        <f>IF(N601="sníž. přenesená",J601,0)</f>
        <v>0</v>
      </c>
      <c r="BI601" s="222">
        <f>IF(N601="nulová",J601,0)</f>
        <v>0</v>
      </c>
      <c r="BJ601" s="17" t="s">
        <v>83</v>
      </c>
      <c r="BK601" s="222">
        <f>ROUND(I601*H601,2)</f>
        <v>0</v>
      </c>
      <c r="BL601" s="17" t="s">
        <v>134</v>
      </c>
      <c r="BM601" s="221" t="s">
        <v>444</v>
      </c>
    </row>
    <row r="602" s="2" customFormat="1">
      <c r="A602" s="38"/>
      <c r="B602" s="39"/>
      <c r="C602" s="40"/>
      <c r="D602" s="223" t="s">
        <v>135</v>
      </c>
      <c r="E602" s="40"/>
      <c r="F602" s="224" t="s">
        <v>209</v>
      </c>
      <c r="G602" s="40"/>
      <c r="H602" s="40"/>
      <c r="I602" s="225"/>
      <c r="J602" s="40"/>
      <c r="K602" s="40"/>
      <c r="L602" s="44"/>
      <c r="M602" s="226"/>
      <c r="N602" s="227"/>
      <c r="O602" s="91"/>
      <c r="P602" s="91"/>
      <c r="Q602" s="91"/>
      <c r="R602" s="91"/>
      <c r="S602" s="91"/>
      <c r="T602" s="92"/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T602" s="17" t="s">
        <v>135</v>
      </c>
      <c r="AU602" s="17" t="s">
        <v>83</v>
      </c>
    </row>
    <row r="603" s="12" customFormat="1">
      <c r="A603" s="12"/>
      <c r="B603" s="228"/>
      <c r="C603" s="229"/>
      <c r="D603" s="223" t="s">
        <v>136</v>
      </c>
      <c r="E603" s="230" t="s">
        <v>1</v>
      </c>
      <c r="F603" s="231" t="s">
        <v>799</v>
      </c>
      <c r="G603" s="229"/>
      <c r="H603" s="232">
        <v>40.32</v>
      </c>
      <c r="I603" s="233"/>
      <c r="J603" s="229"/>
      <c r="K603" s="229"/>
      <c r="L603" s="234"/>
      <c r="M603" s="235"/>
      <c r="N603" s="236"/>
      <c r="O603" s="236"/>
      <c r="P603" s="236"/>
      <c r="Q603" s="236"/>
      <c r="R603" s="236"/>
      <c r="S603" s="236"/>
      <c r="T603" s="237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T603" s="238" t="s">
        <v>136</v>
      </c>
      <c r="AU603" s="238" t="s">
        <v>83</v>
      </c>
      <c r="AV603" s="12" t="s">
        <v>85</v>
      </c>
      <c r="AW603" s="12" t="s">
        <v>32</v>
      </c>
      <c r="AX603" s="12" t="s">
        <v>75</v>
      </c>
      <c r="AY603" s="238" t="s">
        <v>129</v>
      </c>
    </row>
    <row r="604" s="13" customFormat="1">
      <c r="A604" s="13"/>
      <c r="B604" s="239"/>
      <c r="C604" s="240"/>
      <c r="D604" s="223" t="s">
        <v>136</v>
      </c>
      <c r="E604" s="241" t="s">
        <v>1</v>
      </c>
      <c r="F604" s="242" t="s">
        <v>138</v>
      </c>
      <c r="G604" s="240"/>
      <c r="H604" s="243">
        <v>40.32</v>
      </c>
      <c r="I604" s="244"/>
      <c r="J604" s="240"/>
      <c r="K604" s="240"/>
      <c r="L604" s="245"/>
      <c r="M604" s="246"/>
      <c r="N604" s="247"/>
      <c r="O604" s="247"/>
      <c r="P604" s="247"/>
      <c r="Q604" s="247"/>
      <c r="R604" s="247"/>
      <c r="S604" s="247"/>
      <c r="T604" s="248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9" t="s">
        <v>136</v>
      </c>
      <c r="AU604" s="249" t="s">
        <v>83</v>
      </c>
      <c r="AV604" s="13" t="s">
        <v>134</v>
      </c>
      <c r="AW604" s="13" t="s">
        <v>32</v>
      </c>
      <c r="AX604" s="13" t="s">
        <v>83</v>
      </c>
      <c r="AY604" s="249" t="s">
        <v>129</v>
      </c>
    </row>
    <row r="605" s="2" customFormat="1" ht="21.75" customHeight="1">
      <c r="A605" s="38"/>
      <c r="B605" s="39"/>
      <c r="C605" s="210" t="s">
        <v>447</v>
      </c>
      <c r="D605" s="210" t="s">
        <v>130</v>
      </c>
      <c r="E605" s="211" t="s">
        <v>800</v>
      </c>
      <c r="F605" s="212" t="s">
        <v>190</v>
      </c>
      <c r="G605" s="213" t="s">
        <v>179</v>
      </c>
      <c r="H605" s="214">
        <v>28.800000000000001</v>
      </c>
      <c r="I605" s="215"/>
      <c r="J605" s="216">
        <f>ROUND(I605*H605,2)</f>
        <v>0</v>
      </c>
      <c r="K605" s="212" t="s">
        <v>1</v>
      </c>
      <c r="L605" s="44"/>
      <c r="M605" s="217" t="s">
        <v>1</v>
      </c>
      <c r="N605" s="218" t="s">
        <v>40</v>
      </c>
      <c r="O605" s="91"/>
      <c r="P605" s="219">
        <f>O605*H605</f>
        <v>0</v>
      </c>
      <c r="Q605" s="219">
        <v>0</v>
      </c>
      <c r="R605" s="219">
        <f>Q605*H605</f>
        <v>0</v>
      </c>
      <c r="S605" s="219">
        <v>0</v>
      </c>
      <c r="T605" s="220">
        <f>S605*H605</f>
        <v>0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21" t="s">
        <v>134</v>
      </c>
      <c r="AT605" s="221" t="s">
        <v>130</v>
      </c>
      <c r="AU605" s="221" t="s">
        <v>83</v>
      </c>
      <c r="AY605" s="17" t="s">
        <v>129</v>
      </c>
      <c r="BE605" s="222">
        <f>IF(N605="základní",J605,0)</f>
        <v>0</v>
      </c>
      <c r="BF605" s="222">
        <f>IF(N605="snížená",J605,0)</f>
        <v>0</v>
      </c>
      <c r="BG605" s="222">
        <f>IF(N605="zákl. přenesená",J605,0)</f>
        <v>0</v>
      </c>
      <c r="BH605" s="222">
        <f>IF(N605="sníž. přenesená",J605,0)</f>
        <v>0</v>
      </c>
      <c r="BI605" s="222">
        <f>IF(N605="nulová",J605,0)</f>
        <v>0</v>
      </c>
      <c r="BJ605" s="17" t="s">
        <v>83</v>
      </c>
      <c r="BK605" s="222">
        <f>ROUND(I605*H605,2)</f>
        <v>0</v>
      </c>
      <c r="BL605" s="17" t="s">
        <v>134</v>
      </c>
      <c r="BM605" s="221" t="s">
        <v>450</v>
      </c>
    </row>
    <row r="606" s="2" customFormat="1">
      <c r="A606" s="38"/>
      <c r="B606" s="39"/>
      <c r="C606" s="40"/>
      <c r="D606" s="223" t="s">
        <v>135</v>
      </c>
      <c r="E606" s="40"/>
      <c r="F606" s="224" t="s">
        <v>190</v>
      </c>
      <c r="G606" s="40"/>
      <c r="H606" s="40"/>
      <c r="I606" s="225"/>
      <c r="J606" s="40"/>
      <c r="K606" s="40"/>
      <c r="L606" s="44"/>
      <c r="M606" s="226"/>
      <c r="N606" s="227"/>
      <c r="O606" s="91"/>
      <c r="P606" s="91"/>
      <c r="Q606" s="91"/>
      <c r="R606" s="91"/>
      <c r="S606" s="91"/>
      <c r="T606" s="92"/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T606" s="17" t="s">
        <v>135</v>
      </c>
      <c r="AU606" s="17" t="s">
        <v>83</v>
      </c>
    </row>
    <row r="607" s="12" customFormat="1">
      <c r="A607" s="12"/>
      <c r="B607" s="228"/>
      <c r="C607" s="229"/>
      <c r="D607" s="223" t="s">
        <v>136</v>
      </c>
      <c r="E607" s="230" t="s">
        <v>1</v>
      </c>
      <c r="F607" s="231" t="s">
        <v>801</v>
      </c>
      <c r="G607" s="229"/>
      <c r="H607" s="232">
        <v>28.800000000000001</v>
      </c>
      <c r="I607" s="233"/>
      <c r="J607" s="229"/>
      <c r="K607" s="229"/>
      <c r="L607" s="234"/>
      <c r="M607" s="235"/>
      <c r="N607" s="236"/>
      <c r="O607" s="236"/>
      <c r="P607" s="236"/>
      <c r="Q607" s="236"/>
      <c r="R607" s="236"/>
      <c r="S607" s="236"/>
      <c r="T607" s="237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T607" s="238" t="s">
        <v>136</v>
      </c>
      <c r="AU607" s="238" t="s">
        <v>83</v>
      </c>
      <c r="AV607" s="12" t="s">
        <v>85</v>
      </c>
      <c r="AW607" s="12" t="s">
        <v>32</v>
      </c>
      <c r="AX607" s="12" t="s">
        <v>75</v>
      </c>
      <c r="AY607" s="238" t="s">
        <v>129</v>
      </c>
    </row>
    <row r="608" s="13" customFormat="1">
      <c r="A608" s="13"/>
      <c r="B608" s="239"/>
      <c r="C608" s="240"/>
      <c r="D608" s="223" t="s">
        <v>136</v>
      </c>
      <c r="E608" s="241" t="s">
        <v>1</v>
      </c>
      <c r="F608" s="242" t="s">
        <v>138</v>
      </c>
      <c r="G608" s="240"/>
      <c r="H608" s="243">
        <v>28.800000000000001</v>
      </c>
      <c r="I608" s="244"/>
      <c r="J608" s="240"/>
      <c r="K608" s="240"/>
      <c r="L608" s="245"/>
      <c r="M608" s="246"/>
      <c r="N608" s="247"/>
      <c r="O608" s="247"/>
      <c r="P608" s="247"/>
      <c r="Q608" s="247"/>
      <c r="R608" s="247"/>
      <c r="S608" s="247"/>
      <c r="T608" s="248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9" t="s">
        <v>136</v>
      </c>
      <c r="AU608" s="249" t="s">
        <v>83</v>
      </c>
      <c r="AV608" s="13" t="s">
        <v>134</v>
      </c>
      <c r="AW608" s="13" t="s">
        <v>32</v>
      </c>
      <c r="AX608" s="13" t="s">
        <v>83</v>
      </c>
      <c r="AY608" s="249" t="s">
        <v>129</v>
      </c>
    </row>
    <row r="609" s="2" customFormat="1" ht="21.75" customHeight="1">
      <c r="A609" s="38"/>
      <c r="B609" s="39"/>
      <c r="C609" s="210" t="s">
        <v>322</v>
      </c>
      <c r="D609" s="210" t="s">
        <v>130</v>
      </c>
      <c r="E609" s="211" t="s">
        <v>195</v>
      </c>
      <c r="F609" s="212" t="s">
        <v>196</v>
      </c>
      <c r="G609" s="213" t="s">
        <v>179</v>
      </c>
      <c r="H609" s="214">
        <v>28.800000000000001</v>
      </c>
      <c r="I609" s="215"/>
      <c r="J609" s="216">
        <f>ROUND(I609*H609,2)</f>
        <v>0</v>
      </c>
      <c r="K609" s="212" t="s">
        <v>1</v>
      </c>
      <c r="L609" s="44"/>
      <c r="M609" s="217" t="s">
        <v>1</v>
      </c>
      <c r="N609" s="218" t="s">
        <v>40</v>
      </c>
      <c r="O609" s="91"/>
      <c r="P609" s="219">
        <f>O609*H609</f>
        <v>0</v>
      </c>
      <c r="Q609" s="219">
        <v>0</v>
      </c>
      <c r="R609" s="219">
        <f>Q609*H609</f>
        <v>0</v>
      </c>
      <c r="S609" s="219">
        <v>0</v>
      </c>
      <c r="T609" s="220">
        <f>S609*H609</f>
        <v>0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221" t="s">
        <v>134</v>
      </c>
      <c r="AT609" s="221" t="s">
        <v>130</v>
      </c>
      <c r="AU609" s="221" t="s">
        <v>83</v>
      </c>
      <c r="AY609" s="17" t="s">
        <v>129</v>
      </c>
      <c r="BE609" s="222">
        <f>IF(N609="základní",J609,0)</f>
        <v>0</v>
      </c>
      <c r="BF609" s="222">
        <f>IF(N609="snížená",J609,0)</f>
        <v>0</v>
      </c>
      <c r="BG609" s="222">
        <f>IF(N609="zákl. přenesená",J609,0)</f>
        <v>0</v>
      </c>
      <c r="BH609" s="222">
        <f>IF(N609="sníž. přenesená",J609,0)</f>
        <v>0</v>
      </c>
      <c r="BI609" s="222">
        <f>IF(N609="nulová",J609,0)</f>
        <v>0</v>
      </c>
      <c r="BJ609" s="17" t="s">
        <v>83</v>
      </c>
      <c r="BK609" s="222">
        <f>ROUND(I609*H609,2)</f>
        <v>0</v>
      </c>
      <c r="BL609" s="17" t="s">
        <v>134</v>
      </c>
      <c r="BM609" s="221" t="s">
        <v>454</v>
      </c>
    </row>
    <row r="610" s="2" customFormat="1">
      <c r="A610" s="38"/>
      <c r="B610" s="39"/>
      <c r="C610" s="40"/>
      <c r="D610" s="223" t="s">
        <v>135</v>
      </c>
      <c r="E610" s="40"/>
      <c r="F610" s="224" t="s">
        <v>196</v>
      </c>
      <c r="G610" s="40"/>
      <c r="H610" s="40"/>
      <c r="I610" s="225"/>
      <c r="J610" s="40"/>
      <c r="K610" s="40"/>
      <c r="L610" s="44"/>
      <c r="M610" s="226"/>
      <c r="N610" s="227"/>
      <c r="O610" s="91"/>
      <c r="P610" s="91"/>
      <c r="Q610" s="91"/>
      <c r="R610" s="91"/>
      <c r="S610" s="91"/>
      <c r="T610" s="92"/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T610" s="17" t="s">
        <v>135</v>
      </c>
      <c r="AU610" s="17" t="s">
        <v>83</v>
      </c>
    </row>
    <row r="611" s="12" customFormat="1">
      <c r="A611" s="12"/>
      <c r="B611" s="228"/>
      <c r="C611" s="229"/>
      <c r="D611" s="223" t="s">
        <v>136</v>
      </c>
      <c r="E611" s="230" t="s">
        <v>1</v>
      </c>
      <c r="F611" s="231" t="s">
        <v>802</v>
      </c>
      <c r="G611" s="229"/>
      <c r="H611" s="232">
        <v>28.800000000000001</v>
      </c>
      <c r="I611" s="233"/>
      <c r="J611" s="229"/>
      <c r="K611" s="229"/>
      <c r="L611" s="234"/>
      <c r="M611" s="235"/>
      <c r="N611" s="236"/>
      <c r="O611" s="236"/>
      <c r="P611" s="236"/>
      <c r="Q611" s="236"/>
      <c r="R611" s="236"/>
      <c r="S611" s="236"/>
      <c r="T611" s="237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T611" s="238" t="s">
        <v>136</v>
      </c>
      <c r="AU611" s="238" t="s">
        <v>83</v>
      </c>
      <c r="AV611" s="12" t="s">
        <v>85</v>
      </c>
      <c r="AW611" s="12" t="s">
        <v>32</v>
      </c>
      <c r="AX611" s="12" t="s">
        <v>75</v>
      </c>
      <c r="AY611" s="238" t="s">
        <v>129</v>
      </c>
    </row>
    <row r="612" s="13" customFormat="1">
      <c r="A612" s="13"/>
      <c r="B612" s="239"/>
      <c r="C612" s="240"/>
      <c r="D612" s="223" t="s">
        <v>136</v>
      </c>
      <c r="E612" s="241" t="s">
        <v>1</v>
      </c>
      <c r="F612" s="242" t="s">
        <v>138</v>
      </c>
      <c r="G612" s="240"/>
      <c r="H612" s="243">
        <v>28.800000000000001</v>
      </c>
      <c r="I612" s="244"/>
      <c r="J612" s="240"/>
      <c r="K612" s="240"/>
      <c r="L612" s="245"/>
      <c r="M612" s="246"/>
      <c r="N612" s="247"/>
      <c r="O612" s="247"/>
      <c r="P612" s="247"/>
      <c r="Q612" s="247"/>
      <c r="R612" s="247"/>
      <c r="S612" s="247"/>
      <c r="T612" s="248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9" t="s">
        <v>136</v>
      </c>
      <c r="AU612" s="249" t="s">
        <v>83</v>
      </c>
      <c r="AV612" s="13" t="s">
        <v>134</v>
      </c>
      <c r="AW612" s="13" t="s">
        <v>32</v>
      </c>
      <c r="AX612" s="13" t="s">
        <v>83</v>
      </c>
      <c r="AY612" s="249" t="s">
        <v>129</v>
      </c>
    </row>
    <row r="613" s="2" customFormat="1" ht="21.75" customHeight="1">
      <c r="A613" s="38"/>
      <c r="B613" s="39"/>
      <c r="C613" s="210" t="s">
        <v>457</v>
      </c>
      <c r="D613" s="210" t="s">
        <v>130</v>
      </c>
      <c r="E613" s="211" t="s">
        <v>217</v>
      </c>
      <c r="F613" s="212" t="s">
        <v>218</v>
      </c>
      <c r="G613" s="213" t="s">
        <v>146</v>
      </c>
      <c r="H613" s="214">
        <v>20.18</v>
      </c>
      <c r="I613" s="215"/>
      <c r="J613" s="216">
        <f>ROUND(I613*H613,2)</f>
        <v>0</v>
      </c>
      <c r="K613" s="212" t="s">
        <v>1</v>
      </c>
      <c r="L613" s="44"/>
      <c r="M613" s="217" t="s">
        <v>1</v>
      </c>
      <c r="N613" s="218" t="s">
        <v>40</v>
      </c>
      <c r="O613" s="91"/>
      <c r="P613" s="219">
        <f>O613*H613</f>
        <v>0</v>
      </c>
      <c r="Q613" s="219">
        <v>0</v>
      </c>
      <c r="R613" s="219">
        <f>Q613*H613</f>
        <v>0</v>
      </c>
      <c r="S613" s="219">
        <v>0</v>
      </c>
      <c r="T613" s="220">
        <f>S613*H613</f>
        <v>0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221" t="s">
        <v>134</v>
      </c>
      <c r="AT613" s="221" t="s">
        <v>130</v>
      </c>
      <c r="AU613" s="221" t="s">
        <v>83</v>
      </c>
      <c r="AY613" s="17" t="s">
        <v>129</v>
      </c>
      <c r="BE613" s="222">
        <f>IF(N613="základní",J613,0)</f>
        <v>0</v>
      </c>
      <c r="BF613" s="222">
        <f>IF(N613="snížená",J613,0)</f>
        <v>0</v>
      </c>
      <c r="BG613" s="222">
        <f>IF(N613="zákl. přenesená",J613,0)</f>
        <v>0</v>
      </c>
      <c r="BH613" s="222">
        <f>IF(N613="sníž. přenesená",J613,0)</f>
        <v>0</v>
      </c>
      <c r="BI613" s="222">
        <f>IF(N613="nulová",J613,0)</f>
        <v>0</v>
      </c>
      <c r="BJ613" s="17" t="s">
        <v>83</v>
      </c>
      <c r="BK613" s="222">
        <f>ROUND(I613*H613,2)</f>
        <v>0</v>
      </c>
      <c r="BL613" s="17" t="s">
        <v>134</v>
      </c>
      <c r="BM613" s="221" t="s">
        <v>460</v>
      </c>
    </row>
    <row r="614" s="2" customFormat="1">
      <c r="A614" s="38"/>
      <c r="B614" s="39"/>
      <c r="C614" s="40"/>
      <c r="D614" s="223" t="s">
        <v>135</v>
      </c>
      <c r="E614" s="40"/>
      <c r="F614" s="224" t="s">
        <v>218</v>
      </c>
      <c r="G614" s="40"/>
      <c r="H614" s="40"/>
      <c r="I614" s="225"/>
      <c r="J614" s="40"/>
      <c r="K614" s="40"/>
      <c r="L614" s="44"/>
      <c r="M614" s="226"/>
      <c r="N614" s="227"/>
      <c r="O614" s="91"/>
      <c r="P614" s="91"/>
      <c r="Q614" s="91"/>
      <c r="R614" s="91"/>
      <c r="S614" s="91"/>
      <c r="T614" s="92"/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T614" s="17" t="s">
        <v>135</v>
      </c>
      <c r="AU614" s="17" t="s">
        <v>83</v>
      </c>
    </row>
    <row r="615" s="12" customFormat="1">
      <c r="A615" s="12"/>
      <c r="B615" s="228"/>
      <c r="C615" s="229"/>
      <c r="D615" s="223" t="s">
        <v>136</v>
      </c>
      <c r="E615" s="230" t="s">
        <v>1</v>
      </c>
      <c r="F615" s="231" t="s">
        <v>803</v>
      </c>
      <c r="G615" s="229"/>
      <c r="H615" s="232">
        <v>20.18</v>
      </c>
      <c r="I615" s="233"/>
      <c r="J615" s="229"/>
      <c r="K615" s="229"/>
      <c r="L615" s="234"/>
      <c r="M615" s="235"/>
      <c r="N615" s="236"/>
      <c r="O615" s="236"/>
      <c r="P615" s="236"/>
      <c r="Q615" s="236"/>
      <c r="R615" s="236"/>
      <c r="S615" s="236"/>
      <c r="T615" s="237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T615" s="238" t="s">
        <v>136</v>
      </c>
      <c r="AU615" s="238" t="s">
        <v>83</v>
      </c>
      <c r="AV615" s="12" t="s">
        <v>85</v>
      </c>
      <c r="AW615" s="12" t="s">
        <v>32</v>
      </c>
      <c r="AX615" s="12" t="s">
        <v>75</v>
      </c>
      <c r="AY615" s="238" t="s">
        <v>129</v>
      </c>
    </row>
    <row r="616" s="13" customFormat="1">
      <c r="A616" s="13"/>
      <c r="B616" s="239"/>
      <c r="C616" s="240"/>
      <c r="D616" s="223" t="s">
        <v>136</v>
      </c>
      <c r="E616" s="241" t="s">
        <v>1</v>
      </c>
      <c r="F616" s="242" t="s">
        <v>138</v>
      </c>
      <c r="G616" s="240"/>
      <c r="H616" s="243">
        <v>20.18</v>
      </c>
      <c r="I616" s="244"/>
      <c r="J616" s="240"/>
      <c r="K616" s="240"/>
      <c r="L616" s="245"/>
      <c r="M616" s="246"/>
      <c r="N616" s="247"/>
      <c r="O616" s="247"/>
      <c r="P616" s="247"/>
      <c r="Q616" s="247"/>
      <c r="R616" s="247"/>
      <c r="S616" s="247"/>
      <c r="T616" s="248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9" t="s">
        <v>136</v>
      </c>
      <c r="AU616" s="249" t="s">
        <v>83</v>
      </c>
      <c r="AV616" s="13" t="s">
        <v>134</v>
      </c>
      <c r="AW616" s="13" t="s">
        <v>32</v>
      </c>
      <c r="AX616" s="13" t="s">
        <v>83</v>
      </c>
      <c r="AY616" s="249" t="s">
        <v>129</v>
      </c>
    </row>
    <row r="617" s="2" customFormat="1" ht="21.75" customHeight="1">
      <c r="A617" s="38"/>
      <c r="B617" s="39"/>
      <c r="C617" s="210" t="s">
        <v>326</v>
      </c>
      <c r="D617" s="210" t="s">
        <v>130</v>
      </c>
      <c r="E617" s="211" t="s">
        <v>498</v>
      </c>
      <c r="F617" s="212" t="s">
        <v>499</v>
      </c>
      <c r="G617" s="213" t="s">
        <v>141</v>
      </c>
      <c r="H617" s="214">
        <v>4</v>
      </c>
      <c r="I617" s="215"/>
      <c r="J617" s="216">
        <f>ROUND(I617*H617,2)</f>
        <v>0</v>
      </c>
      <c r="K617" s="212" t="s">
        <v>1</v>
      </c>
      <c r="L617" s="44"/>
      <c r="M617" s="217" t="s">
        <v>1</v>
      </c>
      <c r="N617" s="218" t="s">
        <v>40</v>
      </c>
      <c r="O617" s="91"/>
      <c r="P617" s="219">
        <f>O617*H617</f>
        <v>0</v>
      </c>
      <c r="Q617" s="219">
        <v>0</v>
      </c>
      <c r="R617" s="219">
        <f>Q617*H617</f>
        <v>0</v>
      </c>
      <c r="S617" s="219">
        <v>0</v>
      </c>
      <c r="T617" s="220">
        <f>S617*H617</f>
        <v>0</v>
      </c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R617" s="221" t="s">
        <v>134</v>
      </c>
      <c r="AT617" s="221" t="s">
        <v>130</v>
      </c>
      <c r="AU617" s="221" t="s">
        <v>83</v>
      </c>
      <c r="AY617" s="17" t="s">
        <v>129</v>
      </c>
      <c r="BE617" s="222">
        <f>IF(N617="základní",J617,0)</f>
        <v>0</v>
      </c>
      <c r="BF617" s="222">
        <f>IF(N617="snížená",J617,0)</f>
        <v>0</v>
      </c>
      <c r="BG617" s="222">
        <f>IF(N617="zákl. přenesená",J617,0)</f>
        <v>0</v>
      </c>
      <c r="BH617" s="222">
        <f>IF(N617="sníž. přenesená",J617,0)</f>
        <v>0</v>
      </c>
      <c r="BI617" s="222">
        <f>IF(N617="nulová",J617,0)</f>
        <v>0</v>
      </c>
      <c r="BJ617" s="17" t="s">
        <v>83</v>
      </c>
      <c r="BK617" s="222">
        <f>ROUND(I617*H617,2)</f>
        <v>0</v>
      </c>
      <c r="BL617" s="17" t="s">
        <v>134</v>
      </c>
      <c r="BM617" s="221" t="s">
        <v>463</v>
      </c>
    </row>
    <row r="618" s="2" customFormat="1">
      <c r="A618" s="38"/>
      <c r="B618" s="39"/>
      <c r="C618" s="40"/>
      <c r="D618" s="223" t="s">
        <v>135</v>
      </c>
      <c r="E618" s="40"/>
      <c r="F618" s="224" t="s">
        <v>499</v>
      </c>
      <c r="G618" s="40"/>
      <c r="H618" s="40"/>
      <c r="I618" s="225"/>
      <c r="J618" s="40"/>
      <c r="K618" s="40"/>
      <c r="L618" s="44"/>
      <c r="M618" s="226"/>
      <c r="N618" s="227"/>
      <c r="O618" s="91"/>
      <c r="P618" s="91"/>
      <c r="Q618" s="91"/>
      <c r="R618" s="91"/>
      <c r="S618" s="91"/>
      <c r="T618" s="92"/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T618" s="17" t="s">
        <v>135</v>
      </c>
      <c r="AU618" s="17" t="s">
        <v>83</v>
      </c>
    </row>
    <row r="619" s="12" customFormat="1">
      <c r="A619" s="12"/>
      <c r="B619" s="228"/>
      <c r="C619" s="229"/>
      <c r="D619" s="223" t="s">
        <v>136</v>
      </c>
      <c r="E619" s="230" t="s">
        <v>1</v>
      </c>
      <c r="F619" s="231" t="s">
        <v>134</v>
      </c>
      <c r="G619" s="229"/>
      <c r="H619" s="232">
        <v>4</v>
      </c>
      <c r="I619" s="233"/>
      <c r="J619" s="229"/>
      <c r="K619" s="229"/>
      <c r="L619" s="234"/>
      <c r="M619" s="235"/>
      <c r="N619" s="236"/>
      <c r="O619" s="236"/>
      <c r="P619" s="236"/>
      <c r="Q619" s="236"/>
      <c r="R619" s="236"/>
      <c r="S619" s="236"/>
      <c r="T619" s="237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T619" s="238" t="s">
        <v>136</v>
      </c>
      <c r="AU619" s="238" t="s">
        <v>83</v>
      </c>
      <c r="AV619" s="12" t="s">
        <v>85</v>
      </c>
      <c r="AW619" s="12" t="s">
        <v>32</v>
      </c>
      <c r="AX619" s="12" t="s">
        <v>75</v>
      </c>
      <c r="AY619" s="238" t="s">
        <v>129</v>
      </c>
    </row>
    <row r="620" s="13" customFormat="1">
      <c r="A620" s="13"/>
      <c r="B620" s="239"/>
      <c r="C620" s="240"/>
      <c r="D620" s="223" t="s">
        <v>136</v>
      </c>
      <c r="E620" s="241" t="s">
        <v>1</v>
      </c>
      <c r="F620" s="242" t="s">
        <v>138</v>
      </c>
      <c r="G620" s="240"/>
      <c r="H620" s="243">
        <v>4</v>
      </c>
      <c r="I620" s="244"/>
      <c r="J620" s="240"/>
      <c r="K620" s="240"/>
      <c r="L620" s="245"/>
      <c r="M620" s="246"/>
      <c r="N620" s="247"/>
      <c r="O620" s="247"/>
      <c r="P620" s="247"/>
      <c r="Q620" s="247"/>
      <c r="R620" s="247"/>
      <c r="S620" s="247"/>
      <c r="T620" s="248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9" t="s">
        <v>136</v>
      </c>
      <c r="AU620" s="249" t="s">
        <v>83</v>
      </c>
      <c r="AV620" s="13" t="s">
        <v>134</v>
      </c>
      <c r="AW620" s="13" t="s">
        <v>32</v>
      </c>
      <c r="AX620" s="13" t="s">
        <v>83</v>
      </c>
      <c r="AY620" s="249" t="s">
        <v>129</v>
      </c>
    </row>
    <row r="621" s="2" customFormat="1" ht="16.5" customHeight="1">
      <c r="A621" s="38"/>
      <c r="B621" s="39"/>
      <c r="C621" s="210" t="s">
        <v>466</v>
      </c>
      <c r="D621" s="210" t="s">
        <v>130</v>
      </c>
      <c r="E621" s="211" t="s">
        <v>448</v>
      </c>
      <c r="F621" s="212" t="s">
        <v>449</v>
      </c>
      <c r="G621" s="213" t="s">
        <v>141</v>
      </c>
      <c r="H621" s="214">
        <v>4.5220000000000002</v>
      </c>
      <c r="I621" s="215"/>
      <c r="J621" s="216">
        <f>ROUND(I621*H621,2)</f>
        <v>0</v>
      </c>
      <c r="K621" s="212" t="s">
        <v>1</v>
      </c>
      <c r="L621" s="44"/>
      <c r="M621" s="217" t="s">
        <v>1</v>
      </c>
      <c r="N621" s="218" t="s">
        <v>40</v>
      </c>
      <c r="O621" s="91"/>
      <c r="P621" s="219">
        <f>O621*H621</f>
        <v>0</v>
      </c>
      <c r="Q621" s="219">
        <v>0</v>
      </c>
      <c r="R621" s="219">
        <f>Q621*H621</f>
        <v>0</v>
      </c>
      <c r="S621" s="219">
        <v>0</v>
      </c>
      <c r="T621" s="220">
        <f>S621*H621</f>
        <v>0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21" t="s">
        <v>134</v>
      </c>
      <c r="AT621" s="221" t="s">
        <v>130</v>
      </c>
      <c r="AU621" s="221" t="s">
        <v>83</v>
      </c>
      <c r="AY621" s="17" t="s">
        <v>129</v>
      </c>
      <c r="BE621" s="222">
        <f>IF(N621="základní",J621,0)</f>
        <v>0</v>
      </c>
      <c r="BF621" s="222">
        <f>IF(N621="snížená",J621,0)</f>
        <v>0</v>
      </c>
      <c r="BG621" s="222">
        <f>IF(N621="zákl. přenesená",J621,0)</f>
        <v>0</v>
      </c>
      <c r="BH621" s="222">
        <f>IF(N621="sníž. přenesená",J621,0)</f>
        <v>0</v>
      </c>
      <c r="BI621" s="222">
        <f>IF(N621="nulová",J621,0)</f>
        <v>0</v>
      </c>
      <c r="BJ621" s="17" t="s">
        <v>83</v>
      </c>
      <c r="BK621" s="222">
        <f>ROUND(I621*H621,2)</f>
        <v>0</v>
      </c>
      <c r="BL621" s="17" t="s">
        <v>134</v>
      </c>
      <c r="BM621" s="221" t="s">
        <v>468</v>
      </c>
    </row>
    <row r="622" s="2" customFormat="1">
      <c r="A622" s="38"/>
      <c r="B622" s="39"/>
      <c r="C622" s="40"/>
      <c r="D622" s="223" t="s">
        <v>135</v>
      </c>
      <c r="E622" s="40"/>
      <c r="F622" s="224" t="s">
        <v>449</v>
      </c>
      <c r="G622" s="40"/>
      <c r="H622" s="40"/>
      <c r="I622" s="225"/>
      <c r="J622" s="40"/>
      <c r="K622" s="40"/>
      <c r="L622" s="44"/>
      <c r="M622" s="226"/>
      <c r="N622" s="227"/>
      <c r="O622" s="91"/>
      <c r="P622" s="91"/>
      <c r="Q622" s="91"/>
      <c r="R622" s="91"/>
      <c r="S622" s="91"/>
      <c r="T622" s="92"/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T622" s="17" t="s">
        <v>135</v>
      </c>
      <c r="AU622" s="17" t="s">
        <v>83</v>
      </c>
    </row>
    <row r="623" s="12" customFormat="1">
      <c r="A623" s="12"/>
      <c r="B623" s="228"/>
      <c r="C623" s="229"/>
      <c r="D623" s="223" t="s">
        <v>136</v>
      </c>
      <c r="E623" s="230" t="s">
        <v>1</v>
      </c>
      <c r="F623" s="231" t="s">
        <v>804</v>
      </c>
      <c r="G623" s="229"/>
      <c r="H623" s="232">
        <v>4.5220000000000002</v>
      </c>
      <c r="I623" s="233"/>
      <c r="J623" s="229"/>
      <c r="K623" s="229"/>
      <c r="L623" s="234"/>
      <c r="M623" s="235"/>
      <c r="N623" s="236"/>
      <c r="O623" s="236"/>
      <c r="P623" s="236"/>
      <c r="Q623" s="236"/>
      <c r="R623" s="236"/>
      <c r="S623" s="236"/>
      <c r="T623" s="237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T623" s="238" t="s">
        <v>136</v>
      </c>
      <c r="AU623" s="238" t="s">
        <v>83</v>
      </c>
      <c r="AV623" s="12" t="s">
        <v>85</v>
      </c>
      <c r="AW623" s="12" t="s">
        <v>32</v>
      </c>
      <c r="AX623" s="12" t="s">
        <v>75</v>
      </c>
      <c r="AY623" s="238" t="s">
        <v>129</v>
      </c>
    </row>
    <row r="624" s="13" customFormat="1">
      <c r="A624" s="13"/>
      <c r="B624" s="239"/>
      <c r="C624" s="240"/>
      <c r="D624" s="223" t="s">
        <v>136</v>
      </c>
      <c r="E624" s="241" t="s">
        <v>1</v>
      </c>
      <c r="F624" s="242" t="s">
        <v>138</v>
      </c>
      <c r="G624" s="240"/>
      <c r="H624" s="243">
        <v>4.5220000000000002</v>
      </c>
      <c r="I624" s="244"/>
      <c r="J624" s="240"/>
      <c r="K624" s="240"/>
      <c r="L624" s="245"/>
      <c r="M624" s="246"/>
      <c r="N624" s="247"/>
      <c r="O624" s="247"/>
      <c r="P624" s="247"/>
      <c r="Q624" s="247"/>
      <c r="R624" s="247"/>
      <c r="S624" s="247"/>
      <c r="T624" s="248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9" t="s">
        <v>136</v>
      </c>
      <c r="AU624" s="249" t="s">
        <v>83</v>
      </c>
      <c r="AV624" s="13" t="s">
        <v>134</v>
      </c>
      <c r="AW624" s="13" t="s">
        <v>32</v>
      </c>
      <c r="AX624" s="13" t="s">
        <v>83</v>
      </c>
      <c r="AY624" s="249" t="s">
        <v>129</v>
      </c>
    </row>
    <row r="625" s="2" customFormat="1" ht="21.75" customHeight="1">
      <c r="A625" s="38"/>
      <c r="B625" s="39"/>
      <c r="C625" s="210" t="s">
        <v>329</v>
      </c>
      <c r="D625" s="210" t="s">
        <v>130</v>
      </c>
      <c r="E625" s="211" t="s">
        <v>805</v>
      </c>
      <c r="F625" s="212" t="s">
        <v>806</v>
      </c>
      <c r="G625" s="213" t="s">
        <v>146</v>
      </c>
      <c r="H625" s="214">
        <v>0.95999999999999996</v>
      </c>
      <c r="I625" s="215"/>
      <c r="J625" s="216">
        <f>ROUND(I625*H625,2)</f>
        <v>0</v>
      </c>
      <c r="K625" s="212" t="s">
        <v>1</v>
      </c>
      <c r="L625" s="44"/>
      <c r="M625" s="217" t="s">
        <v>1</v>
      </c>
      <c r="N625" s="218" t="s">
        <v>40</v>
      </c>
      <c r="O625" s="91"/>
      <c r="P625" s="219">
        <f>O625*H625</f>
        <v>0</v>
      </c>
      <c r="Q625" s="219">
        <v>0</v>
      </c>
      <c r="R625" s="219">
        <f>Q625*H625</f>
        <v>0</v>
      </c>
      <c r="S625" s="219">
        <v>0</v>
      </c>
      <c r="T625" s="220">
        <f>S625*H625</f>
        <v>0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221" t="s">
        <v>134</v>
      </c>
      <c r="AT625" s="221" t="s">
        <v>130</v>
      </c>
      <c r="AU625" s="221" t="s">
        <v>83</v>
      </c>
      <c r="AY625" s="17" t="s">
        <v>129</v>
      </c>
      <c r="BE625" s="222">
        <f>IF(N625="základní",J625,0)</f>
        <v>0</v>
      </c>
      <c r="BF625" s="222">
        <f>IF(N625="snížená",J625,0)</f>
        <v>0</v>
      </c>
      <c r="BG625" s="222">
        <f>IF(N625="zákl. přenesená",J625,0)</f>
        <v>0</v>
      </c>
      <c r="BH625" s="222">
        <f>IF(N625="sníž. přenesená",J625,0)</f>
        <v>0</v>
      </c>
      <c r="BI625" s="222">
        <f>IF(N625="nulová",J625,0)</f>
        <v>0</v>
      </c>
      <c r="BJ625" s="17" t="s">
        <v>83</v>
      </c>
      <c r="BK625" s="222">
        <f>ROUND(I625*H625,2)</f>
        <v>0</v>
      </c>
      <c r="BL625" s="17" t="s">
        <v>134</v>
      </c>
      <c r="BM625" s="221" t="s">
        <v>476</v>
      </c>
    </row>
    <row r="626" s="2" customFormat="1">
      <c r="A626" s="38"/>
      <c r="B626" s="39"/>
      <c r="C626" s="40"/>
      <c r="D626" s="223" t="s">
        <v>135</v>
      </c>
      <c r="E626" s="40"/>
      <c r="F626" s="224" t="s">
        <v>806</v>
      </c>
      <c r="G626" s="40"/>
      <c r="H626" s="40"/>
      <c r="I626" s="225"/>
      <c r="J626" s="40"/>
      <c r="K626" s="40"/>
      <c r="L626" s="44"/>
      <c r="M626" s="226"/>
      <c r="N626" s="227"/>
      <c r="O626" s="91"/>
      <c r="P626" s="91"/>
      <c r="Q626" s="91"/>
      <c r="R626" s="91"/>
      <c r="S626" s="91"/>
      <c r="T626" s="92"/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T626" s="17" t="s">
        <v>135</v>
      </c>
      <c r="AU626" s="17" t="s">
        <v>83</v>
      </c>
    </row>
    <row r="627" s="14" customFormat="1">
      <c r="A627" s="14"/>
      <c r="B627" s="250"/>
      <c r="C627" s="251"/>
      <c r="D627" s="223" t="s">
        <v>136</v>
      </c>
      <c r="E627" s="252" t="s">
        <v>1</v>
      </c>
      <c r="F627" s="253" t="s">
        <v>807</v>
      </c>
      <c r="G627" s="251"/>
      <c r="H627" s="252" t="s">
        <v>1</v>
      </c>
      <c r="I627" s="254"/>
      <c r="J627" s="251"/>
      <c r="K627" s="251"/>
      <c r="L627" s="255"/>
      <c r="M627" s="256"/>
      <c r="N627" s="257"/>
      <c r="O627" s="257"/>
      <c r="P627" s="257"/>
      <c r="Q627" s="257"/>
      <c r="R627" s="257"/>
      <c r="S627" s="257"/>
      <c r="T627" s="258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9" t="s">
        <v>136</v>
      </c>
      <c r="AU627" s="259" t="s">
        <v>83</v>
      </c>
      <c r="AV627" s="14" t="s">
        <v>83</v>
      </c>
      <c r="AW627" s="14" t="s">
        <v>32</v>
      </c>
      <c r="AX627" s="14" t="s">
        <v>75</v>
      </c>
      <c r="AY627" s="259" t="s">
        <v>129</v>
      </c>
    </row>
    <row r="628" s="12" customFormat="1">
      <c r="A628" s="12"/>
      <c r="B628" s="228"/>
      <c r="C628" s="229"/>
      <c r="D628" s="223" t="s">
        <v>136</v>
      </c>
      <c r="E628" s="230" t="s">
        <v>1</v>
      </c>
      <c r="F628" s="231" t="s">
        <v>808</v>
      </c>
      <c r="G628" s="229"/>
      <c r="H628" s="232">
        <v>0.95999999999999996</v>
      </c>
      <c r="I628" s="233"/>
      <c r="J628" s="229"/>
      <c r="K628" s="229"/>
      <c r="L628" s="234"/>
      <c r="M628" s="235"/>
      <c r="N628" s="236"/>
      <c r="O628" s="236"/>
      <c r="P628" s="236"/>
      <c r="Q628" s="236"/>
      <c r="R628" s="236"/>
      <c r="S628" s="236"/>
      <c r="T628" s="237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T628" s="238" t="s">
        <v>136</v>
      </c>
      <c r="AU628" s="238" t="s">
        <v>83</v>
      </c>
      <c r="AV628" s="12" t="s">
        <v>85</v>
      </c>
      <c r="AW628" s="12" t="s">
        <v>32</v>
      </c>
      <c r="AX628" s="12" t="s">
        <v>75</v>
      </c>
      <c r="AY628" s="238" t="s">
        <v>129</v>
      </c>
    </row>
    <row r="629" s="13" customFormat="1">
      <c r="A629" s="13"/>
      <c r="B629" s="239"/>
      <c r="C629" s="240"/>
      <c r="D629" s="223" t="s">
        <v>136</v>
      </c>
      <c r="E629" s="241" t="s">
        <v>1</v>
      </c>
      <c r="F629" s="242" t="s">
        <v>138</v>
      </c>
      <c r="G629" s="240"/>
      <c r="H629" s="243">
        <v>0.95999999999999996</v>
      </c>
      <c r="I629" s="244"/>
      <c r="J629" s="240"/>
      <c r="K629" s="240"/>
      <c r="L629" s="245"/>
      <c r="M629" s="246"/>
      <c r="N629" s="247"/>
      <c r="O629" s="247"/>
      <c r="P629" s="247"/>
      <c r="Q629" s="247"/>
      <c r="R629" s="247"/>
      <c r="S629" s="247"/>
      <c r="T629" s="248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9" t="s">
        <v>136</v>
      </c>
      <c r="AU629" s="249" t="s">
        <v>83</v>
      </c>
      <c r="AV629" s="13" t="s">
        <v>134</v>
      </c>
      <c r="AW629" s="13" t="s">
        <v>32</v>
      </c>
      <c r="AX629" s="13" t="s">
        <v>83</v>
      </c>
      <c r="AY629" s="249" t="s">
        <v>129</v>
      </c>
    </row>
    <row r="630" s="2" customFormat="1" ht="21.75" customHeight="1">
      <c r="A630" s="38"/>
      <c r="B630" s="39"/>
      <c r="C630" s="210" t="s">
        <v>480</v>
      </c>
      <c r="D630" s="210" t="s">
        <v>130</v>
      </c>
      <c r="E630" s="211" t="s">
        <v>809</v>
      </c>
      <c r="F630" s="212" t="s">
        <v>810</v>
      </c>
      <c r="G630" s="213" t="s">
        <v>141</v>
      </c>
      <c r="H630" s="214">
        <v>4</v>
      </c>
      <c r="I630" s="215"/>
      <c r="J630" s="216">
        <f>ROUND(I630*H630,2)</f>
        <v>0</v>
      </c>
      <c r="K630" s="212" t="s">
        <v>1</v>
      </c>
      <c r="L630" s="44"/>
      <c r="M630" s="217" t="s">
        <v>1</v>
      </c>
      <c r="N630" s="218" t="s">
        <v>40</v>
      </c>
      <c r="O630" s="91"/>
      <c r="P630" s="219">
        <f>O630*H630</f>
        <v>0</v>
      </c>
      <c r="Q630" s="219">
        <v>0</v>
      </c>
      <c r="R630" s="219">
        <f>Q630*H630</f>
        <v>0</v>
      </c>
      <c r="S630" s="219">
        <v>0</v>
      </c>
      <c r="T630" s="220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221" t="s">
        <v>134</v>
      </c>
      <c r="AT630" s="221" t="s">
        <v>130</v>
      </c>
      <c r="AU630" s="221" t="s">
        <v>83</v>
      </c>
      <c r="AY630" s="17" t="s">
        <v>129</v>
      </c>
      <c r="BE630" s="222">
        <f>IF(N630="základní",J630,0)</f>
        <v>0</v>
      </c>
      <c r="BF630" s="222">
        <f>IF(N630="snížená",J630,0)</f>
        <v>0</v>
      </c>
      <c r="BG630" s="222">
        <f>IF(N630="zákl. přenesená",J630,0)</f>
        <v>0</v>
      </c>
      <c r="BH630" s="222">
        <f>IF(N630="sníž. přenesená",J630,0)</f>
        <v>0</v>
      </c>
      <c r="BI630" s="222">
        <f>IF(N630="nulová",J630,0)</f>
        <v>0</v>
      </c>
      <c r="BJ630" s="17" t="s">
        <v>83</v>
      </c>
      <c r="BK630" s="222">
        <f>ROUND(I630*H630,2)</f>
        <v>0</v>
      </c>
      <c r="BL630" s="17" t="s">
        <v>134</v>
      </c>
      <c r="BM630" s="221" t="s">
        <v>482</v>
      </c>
    </row>
    <row r="631" s="2" customFormat="1">
      <c r="A631" s="38"/>
      <c r="B631" s="39"/>
      <c r="C631" s="40"/>
      <c r="D631" s="223" t="s">
        <v>135</v>
      </c>
      <c r="E631" s="40"/>
      <c r="F631" s="224" t="s">
        <v>810</v>
      </c>
      <c r="G631" s="40"/>
      <c r="H631" s="40"/>
      <c r="I631" s="225"/>
      <c r="J631" s="40"/>
      <c r="K631" s="40"/>
      <c r="L631" s="44"/>
      <c r="M631" s="226"/>
      <c r="N631" s="227"/>
      <c r="O631" s="91"/>
      <c r="P631" s="91"/>
      <c r="Q631" s="91"/>
      <c r="R631" s="91"/>
      <c r="S631" s="91"/>
      <c r="T631" s="92"/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T631" s="17" t="s">
        <v>135</v>
      </c>
      <c r="AU631" s="17" t="s">
        <v>83</v>
      </c>
    </row>
    <row r="632" s="12" customFormat="1">
      <c r="A632" s="12"/>
      <c r="B632" s="228"/>
      <c r="C632" s="229"/>
      <c r="D632" s="223" t="s">
        <v>136</v>
      </c>
      <c r="E632" s="230" t="s">
        <v>1</v>
      </c>
      <c r="F632" s="231" t="s">
        <v>134</v>
      </c>
      <c r="G632" s="229"/>
      <c r="H632" s="232">
        <v>4</v>
      </c>
      <c r="I632" s="233"/>
      <c r="J632" s="229"/>
      <c r="K632" s="229"/>
      <c r="L632" s="234"/>
      <c r="M632" s="235"/>
      <c r="N632" s="236"/>
      <c r="O632" s="236"/>
      <c r="P632" s="236"/>
      <c r="Q632" s="236"/>
      <c r="R632" s="236"/>
      <c r="S632" s="236"/>
      <c r="T632" s="237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T632" s="238" t="s">
        <v>136</v>
      </c>
      <c r="AU632" s="238" t="s">
        <v>83</v>
      </c>
      <c r="AV632" s="12" t="s">
        <v>85</v>
      </c>
      <c r="AW632" s="12" t="s">
        <v>32</v>
      </c>
      <c r="AX632" s="12" t="s">
        <v>75</v>
      </c>
      <c r="AY632" s="238" t="s">
        <v>129</v>
      </c>
    </row>
    <row r="633" s="13" customFormat="1">
      <c r="A633" s="13"/>
      <c r="B633" s="239"/>
      <c r="C633" s="240"/>
      <c r="D633" s="223" t="s">
        <v>136</v>
      </c>
      <c r="E633" s="241" t="s">
        <v>1</v>
      </c>
      <c r="F633" s="242" t="s">
        <v>138</v>
      </c>
      <c r="G633" s="240"/>
      <c r="H633" s="243">
        <v>4</v>
      </c>
      <c r="I633" s="244"/>
      <c r="J633" s="240"/>
      <c r="K633" s="240"/>
      <c r="L633" s="245"/>
      <c r="M633" s="246"/>
      <c r="N633" s="247"/>
      <c r="O633" s="247"/>
      <c r="P633" s="247"/>
      <c r="Q633" s="247"/>
      <c r="R633" s="247"/>
      <c r="S633" s="247"/>
      <c r="T633" s="248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9" t="s">
        <v>136</v>
      </c>
      <c r="AU633" s="249" t="s">
        <v>83</v>
      </c>
      <c r="AV633" s="13" t="s">
        <v>134</v>
      </c>
      <c r="AW633" s="13" t="s">
        <v>32</v>
      </c>
      <c r="AX633" s="13" t="s">
        <v>83</v>
      </c>
      <c r="AY633" s="249" t="s">
        <v>129</v>
      </c>
    </row>
    <row r="634" s="2" customFormat="1" ht="16.5" customHeight="1">
      <c r="A634" s="38"/>
      <c r="B634" s="39"/>
      <c r="C634" s="210" t="s">
        <v>332</v>
      </c>
      <c r="D634" s="210" t="s">
        <v>130</v>
      </c>
      <c r="E634" s="211" t="s">
        <v>811</v>
      </c>
      <c r="F634" s="212" t="s">
        <v>812</v>
      </c>
      <c r="G634" s="213" t="s">
        <v>300</v>
      </c>
      <c r="H634" s="214">
        <v>2.0299999999999998</v>
      </c>
      <c r="I634" s="215"/>
      <c r="J634" s="216">
        <f>ROUND(I634*H634,2)</f>
        <v>0</v>
      </c>
      <c r="K634" s="212" t="s">
        <v>1</v>
      </c>
      <c r="L634" s="44"/>
      <c r="M634" s="217" t="s">
        <v>1</v>
      </c>
      <c r="N634" s="218" t="s">
        <v>40</v>
      </c>
      <c r="O634" s="91"/>
      <c r="P634" s="219">
        <f>O634*H634</f>
        <v>0</v>
      </c>
      <c r="Q634" s="219">
        <v>0</v>
      </c>
      <c r="R634" s="219">
        <f>Q634*H634</f>
        <v>0</v>
      </c>
      <c r="S634" s="219">
        <v>0</v>
      </c>
      <c r="T634" s="220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21" t="s">
        <v>134</v>
      </c>
      <c r="AT634" s="221" t="s">
        <v>130</v>
      </c>
      <c r="AU634" s="221" t="s">
        <v>83</v>
      </c>
      <c r="AY634" s="17" t="s">
        <v>129</v>
      </c>
      <c r="BE634" s="222">
        <f>IF(N634="základní",J634,0)</f>
        <v>0</v>
      </c>
      <c r="BF634" s="222">
        <f>IF(N634="snížená",J634,0)</f>
        <v>0</v>
      </c>
      <c r="BG634" s="222">
        <f>IF(N634="zákl. přenesená",J634,0)</f>
        <v>0</v>
      </c>
      <c r="BH634" s="222">
        <f>IF(N634="sníž. přenesená",J634,0)</f>
        <v>0</v>
      </c>
      <c r="BI634" s="222">
        <f>IF(N634="nulová",J634,0)</f>
        <v>0</v>
      </c>
      <c r="BJ634" s="17" t="s">
        <v>83</v>
      </c>
      <c r="BK634" s="222">
        <f>ROUND(I634*H634,2)</f>
        <v>0</v>
      </c>
      <c r="BL634" s="17" t="s">
        <v>134</v>
      </c>
      <c r="BM634" s="221" t="s">
        <v>487</v>
      </c>
    </row>
    <row r="635" s="2" customFormat="1">
      <c r="A635" s="38"/>
      <c r="B635" s="39"/>
      <c r="C635" s="40"/>
      <c r="D635" s="223" t="s">
        <v>135</v>
      </c>
      <c r="E635" s="40"/>
      <c r="F635" s="224" t="s">
        <v>812</v>
      </c>
      <c r="G635" s="40"/>
      <c r="H635" s="40"/>
      <c r="I635" s="225"/>
      <c r="J635" s="40"/>
      <c r="K635" s="40"/>
      <c r="L635" s="44"/>
      <c r="M635" s="226"/>
      <c r="N635" s="227"/>
      <c r="O635" s="91"/>
      <c r="P635" s="91"/>
      <c r="Q635" s="91"/>
      <c r="R635" s="91"/>
      <c r="S635" s="91"/>
      <c r="T635" s="92"/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T635" s="17" t="s">
        <v>135</v>
      </c>
      <c r="AU635" s="17" t="s">
        <v>83</v>
      </c>
    </row>
    <row r="636" s="12" customFormat="1">
      <c r="A636" s="12"/>
      <c r="B636" s="228"/>
      <c r="C636" s="229"/>
      <c r="D636" s="223" t="s">
        <v>136</v>
      </c>
      <c r="E636" s="230" t="s">
        <v>1</v>
      </c>
      <c r="F636" s="231" t="s">
        <v>813</v>
      </c>
      <c r="G636" s="229"/>
      <c r="H636" s="232">
        <v>2.0299999999999998</v>
      </c>
      <c r="I636" s="233"/>
      <c r="J636" s="229"/>
      <c r="K636" s="229"/>
      <c r="L636" s="234"/>
      <c r="M636" s="235"/>
      <c r="N636" s="236"/>
      <c r="O636" s="236"/>
      <c r="P636" s="236"/>
      <c r="Q636" s="236"/>
      <c r="R636" s="236"/>
      <c r="S636" s="236"/>
      <c r="T636" s="237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T636" s="238" t="s">
        <v>136</v>
      </c>
      <c r="AU636" s="238" t="s">
        <v>83</v>
      </c>
      <c r="AV636" s="12" t="s">
        <v>85</v>
      </c>
      <c r="AW636" s="12" t="s">
        <v>32</v>
      </c>
      <c r="AX636" s="12" t="s">
        <v>75</v>
      </c>
      <c r="AY636" s="238" t="s">
        <v>129</v>
      </c>
    </row>
    <row r="637" s="13" customFormat="1">
      <c r="A637" s="13"/>
      <c r="B637" s="239"/>
      <c r="C637" s="240"/>
      <c r="D637" s="223" t="s">
        <v>136</v>
      </c>
      <c r="E637" s="241" t="s">
        <v>1</v>
      </c>
      <c r="F637" s="242" t="s">
        <v>138</v>
      </c>
      <c r="G637" s="240"/>
      <c r="H637" s="243">
        <v>2.0299999999999998</v>
      </c>
      <c r="I637" s="244"/>
      <c r="J637" s="240"/>
      <c r="K637" s="240"/>
      <c r="L637" s="245"/>
      <c r="M637" s="246"/>
      <c r="N637" s="247"/>
      <c r="O637" s="247"/>
      <c r="P637" s="247"/>
      <c r="Q637" s="247"/>
      <c r="R637" s="247"/>
      <c r="S637" s="247"/>
      <c r="T637" s="248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9" t="s">
        <v>136</v>
      </c>
      <c r="AU637" s="249" t="s">
        <v>83</v>
      </c>
      <c r="AV637" s="13" t="s">
        <v>134</v>
      </c>
      <c r="AW637" s="13" t="s">
        <v>32</v>
      </c>
      <c r="AX637" s="13" t="s">
        <v>83</v>
      </c>
      <c r="AY637" s="249" t="s">
        <v>129</v>
      </c>
    </row>
    <row r="638" s="2" customFormat="1" ht="16.5" customHeight="1">
      <c r="A638" s="38"/>
      <c r="B638" s="39"/>
      <c r="C638" s="210" t="s">
        <v>492</v>
      </c>
      <c r="D638" s="210" t="s">
        <v>130</v>
      </c>
      <c r="E638" s="211" t="s">
        <v>223</v>
      </c>
      <c r="F638" s="212" t="s">
        <v>224</v>
      </c>
      <c r="G638" s="213" t="s">
        <v>146</v>
      </c>
      <c r="H638" s="214">
        <v>20.18</v>
      </c>
      <c r="I638" s="215"/>
      <c r="J638" s="216">
        <f>ROUND(I638*H638,2)</f>
        <v>0</v>
      </c>
      <c r="K638" s="212" t="s">
        <v>1</v>
      </c>
      <c r="L638" s="44"/>
      <c r="M638" s="217" t="s">
        <v>1</v>
      </c>
      <c r="N638" s="218" t="s">
        <v>40</v>
      </c>
      <c r="O638" s="91"/>
      <c r="P638" s="219">
        <f>O638*H638</f>
        <v>0</v>
      </c>
      <c r="Q638" s="219">
        <v>0</v>
      </c>
      <c r="R638" s="219">
        <f>Q638*H638</f>
        <v>0</v>
      </c>
      <c r="S638" s="219">
        <v>0</v>
      </c>
      <c r="T638" s="220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21" t="s">
        <v>134</v>
      </c>
      <c r="AT638" s="221" t="s">
        <v>130</v>
      </c>
      <c r="AU638" s="221" t="s">
        <v>83</v>
      </c>
      <c r="AY638" s="17" t="s">
        <v>129</v>
      </c>
      <c r="BE638" s="222">
        <f>IF(N638="základní",J638,0)</f>
        <v>0</v>
      </c>
      <c r="BF638" s="222">
        <f>IF(N638="snížená",J638,0)</f>
        <v>0</v>
      </c>
      <c r="BG638" s="222">
        <f>IF(N638="zákl. přenesená",J638,0)</f>
        <v>0</v>
      </c>
      <c r="BH638" s="222">
        <f>IF(N638="sníž. přenesená",J638,0)</f>
        <v>0</v>
      </c>
      <c r="BI638" s="222">
        <f>IF(N638="nulová",J638,0)</f>
        <v>0</v>
      </c>
      <c r="BJ638" s="17" t="s">
        <v>83</v>
      </c>
      <c r="BK638" s="222">
        <f>ROUND(I638*H638,2)</f>
        <v>0</v>
      </c>
      <c r="BL638" s="17" t="s">
        <v>134</v>
      </c>
      <c r="BM638" s="221" t="s">
        <v>495</v>
      </c>
    </row>
    <row r="639" s="2" customFormat="1">
      <c r="A639" s="38"/>
      <c r="B639" s="39"/>
      <c r="C639" s="40"/>
      <c r="D639" s="223" t="s">
        <v>135</v>
      </c>
      <c r="E639" s="40"/>
      <c r="F639" s="224" t="s">
        <v>224</v>
      </c>
      <c r="G639" s="40"/>
      <c r="H639" s="40"/>
      <c r="I639" s="225"/>
      <c r="J639" s="40"/>
      <c r="K639" s="40"/>
      <c r="L639" s="44"/>
      <c r="M639" s="226"/>
      <c r="N639" s="227"/>
      <c r="O639" s="91"/>
      <c r="P639" s="91"/>
      <c r="Q639" s="91"/>
      <c r="R639" s="91"/>
      <c r="S639" s="91"/>
      <c r="T639" s="92"/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T639" s="17" t="s">
        <v>135</v>
      </c>
      <c r="AU639" s="17" t="s">
        <v>83</v>
      </c>
    </row>
    <row r="640" s="12" customFormat="1">
      <c r="A640" s="12"/>
      <c r="B640" s="228"/>
      <c r="C640" s="229"/>
      <c r="D640" s="223" t="s">
        <v>136</v>
      </c>
      <c r="E640" s="230" t="s">
        <v>1</v>
      </c>
      <c r="F640" s="231" t="s">
        <v>803</v>
      </c>
      <c r="G640" s="229"/>
      <c r="H640" s="232">
        <v>20.18</v>
      </c>
      <c r="I640" s="233"/>
      <c r="J640" s="229"/>
      <c r="K640" s="229"/>
      <c r="L640" s="234"/>
      <c r="M640" s="235"/>
      <c r="N640" s="236"/>
      <c r="O640" s="236"/>
      <c r="P640" s="236"/>
      <c r="Q640" s="236"/>
      <c r="R640" s="236"/>
      <c r="S640" s="236"/>
      <c r="T640" s="237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T640" s="238" t="s">
        <v>136</v>
      </c>
      <c r="AU640" s="238" t="s">
        <v>83</v>
      </c>
      <c r="AV640" s="12" t="s">
        <v>85</v>
      </c>
      <c r="AW640" s="12" t="s">
        <v>32</v>
      </c>
      <c r="AX640" s="12" t="s">
        <v>75</v>
      </c>
      <c r="AY640" s="238" t="s">
        <v>129</v>
      </c>
    </row>
    <row r="641" s="13" customFormat="1">
      <c r="A641" s="13"/>
      <c r="B641" s="239"/>
      <c r="C641" s="240"/>
      <c r="D641" s="223" t="s">
        <v>136</v>
      </c>
      <c r="E641" s="241" t="s">
        <v>1</v>
      </c>
      <c r="F641" s="242" t="s">
        <v>138</v>
      </c>
      <c r="G641" s="240"/>
      <c r="H641" s="243">
        <v>20.18</v>
      </c>
      <c r="I641" s="244"/>
      <c r="J641" s="240"/>
      <c r="K641" s="240"/>
      <c r="L641" s="245"/>
      <c r="M641" s="246"/>
      <c r="N641" s="247"/>
      <c r="O641" s="247"/>
      <c r="P641" s="247"/>
      <c r="Q641" s="247"/>
      <c r="R641" s="247"/>
      <c r="S641" s="247"/>
      <c r="T641" s="248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9" t="s">
        <v>136</v>
      </c>
      <c r="AU641" s="249" t="s">
        <v>83</v>
      </c>
      <c r="AV641" s="13" t="s">
        <v>134</v>
      </c>
      <c r="AW641" s="13" t="s">
        <v>32</v>
      </c>
      <c r="AX641" s="13" t="s">
        <v>83</v>
      </c>
      <c r="AY641" s="249" t="s">
        <v>129</v>
      </c>
    </row>
    <row r="642" s="11" customFormat="1" ht="25.92" customHeight="1">
      <c r="A642" s="11"/>
      <c r="B642" s="196"/>
      <c r="C642" s="197"/>
      <c r="D642" s="198" t="s">
        <v>74</v>
      </c>
      <c r="E642" s="199" t="s">
        <v>188</v>
      </c>
      <c r="F642" s="199" t="s">
        <v>814</v>
      </c>
      <c r="G642" s="197"/>
      <c r="H642" s="197"/>
      <c r="I642" s="200"/>
      <c r="J642" s="201">
        <f>BK642</f>
        <v>0</v>
      </c>
      <c r="K642" s="197"/>
      <c r="L642" s="202"/>
      <c r="M642" s="203"/>
      <c r="N642" s="204"/>
      <c r="O642" s="204"/>
      <c r="P642" s="205">
        <f>SUM(P643:P690)</f>
        <v>0</v>
      </c>
      <c r="Q642" s="204"/>
      <c r="R642" s="205">
        <f>SUM(R643:R690)</f>
        <v>0</v>
      </c>
      <c r="S642" s="204"/>
      <c r="T642" s="206">
        <f>SUM(T643:T690)</f>
        <v>0</v>
      </c>
      <c r="U642" s="11"/>
      <c r="V642" s="11"/>
      <c r="W642" s="11"/>
      <c r="X642" s="11"/>
      <c r="Y642" s="11"/>
      <c r="Z642" s="11"/>
      <c r="AA642" s="11"/>
      <c r="AB642" s="11"/>
      <c r="AC642" s="11"/>
      <c r="AD642" s="11"/>
      <c r="AE642" s="11"/>
      <c r="AR642" s="207" t="s">
        <v>83</v>
      </c>
      <c r="AT642" s="208" t="s">
        <v>74</v>
      </c>
      <c r="AU642" s="208" t="s">
        <v>75</v>
      </c>
      <c r="AY642" s="207" t="s">
        <v>129</v>
      </c>
      <c r="BK642" s="209">
        <f>SUM(BK643:BK690)</f>
        <v>0</v>
      </c>
    </row>
    <row r="643" s="2" customFormat="1" ht="21.75" customHeight="1">
      <c r="A643" s="38"/>
      <c r="B643" s="39"/>
      <c r="C643" s="210" t="s">
        <v>335</v>
      </c>
      <c r="D643" s="210" t="s">
        <v>130</v>
      </c>
      <c r="E643" s="211" t="s">
        <v>815</v>
      </c>
      <c r="F643" s="212" t="s">
        <v>145</v>
      </c>
      <c r="G643" s="213" t="s">
        <v>146</v>
      </c>
      <c r="H643" s="214">
        <v>34.715000000000003</v>
      </c>
      <c r="I643" s="215"/>
      <c r="J643" s="216">
        <f>ROUND(I643*H643,2)</f>
        <v>0</v>
      </c>
      <c r="K643" s="212" t="s">
        <v>1</v>
      </c>
      <c r="L643" s="44"/>
      <c r="M643" s="217" t="s">
        <v>1</v>
      </c>
      <c r="N643" s="218" t="s">
        <v>40</v>
      </c>
      <c r="O643" s="91"/>
      <c r="P643" s="219">
        <f>O643*H643</f>
        <v>0</v>
      </c>
      <c r="Q643" s="219">
        <v>0</v>
      </c>
      <c r="R643" s="219">
        <f>Q643*H643</f>
        <v>0</v>
      </c>
      <c r="S643" s="219">
        <v>0</v>
      </c>
      <c r="T643" s="220">
        <f>S643*H643</f>
        <v>0</v>
      </c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R643" s="221" t="s">
        <v>134</v>
      </c>
      <c r="AT643" s="221" t="s">
        <v>130</v>
      </c>
      <c r="AU643" s="221" t="s">
        <v>83</v>
      </c>
      <c r="AY643" s="17" t="s">
        <v>129</v>
      </c>
      <c r="BE643" s="222">
        <f>IF(N643="základní",J643,0)</f>
        <v>0</v>
      </c>
      <c r="BF643" s="222">
        <f>IF(N643="snížená",J643,0)</f>
        <v>0</v>
      </c>
      <c r="BG643" s="222">
        <f>IF(N643="zákl. přenesená",J643,0)</f>
        <v>0</v>
      </c>
      <c r="BH643" s="222">
        <f>IF(N643="sníž. přenesená",J643,0)</f>
        <v>0</v>
      </c>
      <c r="BI643" s="222">
        <f>IF(N643="nulová",J643,0)</f>
        <v>0</v>
      </c>
      <c r="BJ643" s="17" t="s">
        <v>83</v>
      </c>
      <c r="BK643" s="222">
        <f>ROUND(I643*H643,2)</f>
        <v>0</v>
      </c>
      <c r="BL643" s="17" t="s">
        <v>134</v>
      </c>
      <c r="BM643" s="221" t="s">
        <v>500</v>
      </c>
    </row>
    <row r="644" s="2" customFormat="1">
      <c r="A644" s="38"/>
      <c r="B644" s="39"/>
      <c r="C644" s="40"/>
      <c r="D644" s="223" t="s">
        <v>135</v>
      </c>
      <c r="E644" s="40"/>
      <c r="F644" s="224" t="s">
        <v>145</v>
      </c>
      <c r="G644" s="40"/>
      <c r="H644" s="40"/>
      <c r="I644" s="225"/>
      <c r="J644" s="40"/>
      <c r="K644" s="40"/>
      <c r="L644" s="44"/>
      <c r="M644" s="226"/>
      <c r="N644" s="227"/>
      <c r="O644" s="91"/>
      <c r="P644" s="91"/>
      <c r="Q644" s="91"/>
      <c r="R644" s="91"/>
      <c r="S644" s="91"/>
      <c r="T644" s="92"/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T644" s="17" t="s">
        <v>135</v>
      </c>
      <c r="AU644" s="17" t="s">
        <v>83</v>
      </c>
    </row>
    <row r="645" s="14" customFormat="1">
      <c r="A645" s="14"/>
      <c r="B645" s="250"/>
      <c r="C645" s="251"/>
      <c r="D645" s="223" t="s">
        <v>136</v>
      </c>
      <c r="E645" s="252" t="s">
        <v>1</v>
      </c>
      <c r="F645" s="253" t="s">
        <v>816</v>
      </c>
      <c r="G645" s="251"/>
      <c r="H645" s="252" t="s">
        <v>1</v>
      </c>
      <c r="I645" s="254"/>
      <c r="J645" s="251"/>
      <c r="K645" s="251"/>
      <c r="L645" s="255"/>
      <c r="M645" s="256"/>
      <c r="N645" s="257"/>
      <c r="O645" s="257"/>
      <c r="P645" s="257"/>
      <c r="Q645" s="257"/>
      <c r="R645" s="257"/>
      <c r="S645" s="257"/>
      <c r="T645" s="258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9" t="s">
        <v>136</v>
      </c>
      <c r="AU645" s="259" t="s">
        <v>83</v>
      </c>
      <c r="AV645" s="14" t="s">
        <v>83</v>
      </c>
      <c r="AW645" s="14" t="s">
        <v>32</v>
      </c>
      <c r="AX645" s="14" t="s">
        <v>75</v>
      </c>
      <c r="AY645" s="259" t="s">
        <v>129</v>
      </c>
    </row>
    <row r="646" s="12" customFormat="1">
      <c r="A646" s="12"/>
      <c r="B646" s="228"/>
      <c r="C646" s="229"/>
      <c r="D646" s="223" t="s">
        <v>136</v>
      </c>
      <c r="E646" s="230" t="s">
        <v>1</v>
      </c>
      <c r="F646" s="231" t="s">
        <v>817</v>
      </c>
      <c r="G646" s="229"/>
      <c r="H646" s="232">
        <v>17.059000000000001</v>
      </c>
      <c r="I646" s="233"/>
      <c r="J646" s="229"/>
      <c r="K646" s="229"/>
      <c r="L646" s="234"/>
      <c r="M646" s="235"/>
      <c r="N646" s="236"/>
      <c r="O646" s="236"/>
      <c r="P646" s="236"/>
      <c r="Q646" s="236"/>
      <c r="R646" s="236"/>
      <c r="S646" s="236"/>
      <c r="T646" s="237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T646" s="238" t="s">
        <v>136</v>
      </c>
      <c r="AU646" s="238" t="s">
        <v>83</v>
      </c>
      <c r="AV646" s="12" t="s">
        <v>85</v>
      </c>
      <c r="AW646" s="12" t="s">
        <v>32</v>
      </c>
      <c r="AX646" s="12" t="s">
        <v>75</v>
      </c>
      <c r="AY646" s="238" t="s">
        <v>129</v>
      </c>
    </row>
    <row r="647" s="14" customFormat="1">
      <c r="A647" s="14"/>
      <c r="B647" s="250"/>
      <c r="C647" s="251"/>
      <c r="D647" s="223" t="s">
        <v>136</v>
      </c>
      <c r="E647" s="252" t="s">
        <v>1</v>
      </c>
      <c r="F647" s="253" t="s">
        <v>818</v>
      </c>
      <c r="G647" s="251"/>
      <c r="H647" s="252" t="s">
        <v>1</v>
      </c>
      <c r="I647" s="254"/>
      <c r="J647" s="251"/>
      <c r="K647" s="251"/>
      <c r="L647" s="255"/>
      <c r="M647" s="256"/>
      <c r="N647" s="257"/>
      <c r="O647" s="257"/>
      <c r="P647" s="257"/>
      <c r="Q647" s="257"/>
      <c r="R647" s="257"/>
      <c r="S647" s="257"/>
      <c r="T647" s="258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9" t="s">
        <v>136</v>
      </c>
      <c r="AU647" s="259" t="s">
        <v>83</v>
      </c>
      <c r="AV647" s="14" t="s">
        <v>83</v>
      </c>
      <c r="AW647" s="14" t="s">
        <v>32</v>
      </c>
      <c r="AX647" s="14" t="s">
        <v>75</v>
      </c>
      <c r="AY647" s="259" t="s">
        <v>129</v>
      </c>
    </row>
    <row r="648" s="12" customFormat="1">
      <c r="A648" s="12"/>
      <c r="B648" s="228"/>
      <c r="C648" s="229"/>
      <c r="D648" s="223" t="s">
        <v>136</v>
      </c>
      <c r="E648" s="230" t="s">
        <v>1</v>
      </c>
      <c r="F648" s="231" t="s">
        <v>819</v>
      </c>
      <c r="G648" s="229"/>
      <c r="H648" s="232">
        <v>17.655999999999999</v>
      </c>
      <c r="I648" s="233"/>
      <c r="J648" s="229"/>
      <c r="K648" s="229"/>
      <c r="L648" s="234"/>
      <c r="M648" s="235"/>
      <c r="N648" s="236"/>
      <c r="O648" s="236"/>
      <c r="P648" s="236"/>
      <c r="Q648" s="236"/>
      <c r="R648" s="236"/>
      <c r="S648" s="236"/>
      <c r="T648" s="237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T648" s="238" t="s">
        <v>136</v>
      </c>
      <c r="AU648" s="238" t="s">
        <v>83</v>
      </c>
      <c r="AV648" s="12" t="s">
        <v>85</v>
      </c>
      <c r="AW648" s="12" t="s">
        <v>32</v>
      </c>
      <c r="AX648" s="12" t="s">
        <v>75</v>
      </c>
      <c r="AY648" s="238" t="s">
        <v>129</v>
      </c>
    </row>
    <row r="649" s="13" customFormat="1">
      <c r="A649" s="13"/>
      <c r="B649" s="239"/>
      <c r="C649" s="240"/>
      <c r="D649" s="223" t="s">
        <v>136</v>
      </c>
      <c r="E649" s="241" t="s">
        <v>1</v>
      </c>
      <c r="F649" s="242" t="s">
        <v>138</v>
      </c>
      <c r="G649" s="240"/>
      <c r="H649" s="243">
        <v>34.715000000000003</v>
      </c>
      <c r="I649" s="244"/>
      <c r="J649" s="240"/>
      <c r="K649" s="240"/>
      <c r="L649" s="245"/>
      <c r="M649" s="246"/>
      <c r="N649" s="247"/>
      <c r="O649" s="247"/>
      <c r="P649" s="247"/>
      <c r="Q649" s="247"/>
      <c r="R649" s="247"/>
      <c r="S649" s="247"/>
      <c r="T649" s="248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9" t="s">
        <v>136</v>
      </c>
      <c r="AU649" s="249" t="s">
        <v>83</v>
      </c>
      <c r="AV649" s="13" t="s">
        <v>134</v>
      </c>
      <c r="AW649" s="13" t="s">
        <v>32</v>
      </c>
      <c r="AX649" s="13" t="s">
        <v>83</v>
      </c>
      <c r="AY649" s="249" t="s">
        <v>129</v>
      </c>
    </row>
    <row r="650" s="2" customFormat="1" ht="21.75" customHeight="1">
      <c r="A650" s="38"/>
      <c r="B650" s="39"/>
      <c r="C650" s="210" t="s">
        <v>502</v>
      </c>
      <c r="D650" s="210" t="s">
        <v>130</v>
      </c>
      <c r="E650" s="211" t="s">
        <v>158</v>
      </c>
      <c r="F650" s="212" t="s">
        <v>159</v>
      </c>
      <c r="G650" s="213" t="s">
        <v>146</v>
      </c>
      <c r="H650" s="214">
        <v>17.359999999999999</v>
      </c>
      <c r="I650" s="215"/>
      <c r="J650" s="216">
        <f>ROUND(I650*H650,2)</f>
        <v>0</v>
      </c>
      <c r="K650" s="212" t="s">
        <v>1</v>
      </c>
      <c r="L650" s="44"/>
      <c r="M650" s="217" t="s">
        <v>1</v>
      </c>
      <c r="N650" s="218" t="s">
        <v>40</v>
      </c>
      <c r="O650" s="91"/>
      <c r="P650" s="219">
        <f>O650*H650</f>
        <v>0</v>
      </c>
      <c r="Q650" s="219">
        <v>0</v>
      </c>
      <c r="R650" s="219">
        <f>Q650*H650</f>
        <v>0</v>
      </c>
      <c r="S650" s="219">
        <v>0</v>
      </c>
      <c r="T650" s="220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21" t="s">
        <v>134</v>
      </c>
      <c r="AT650" s="221" t="s">
        <v>130</v>
      </c>
      <c r="AU650" s="221" t="s">
        <v>83</v>
      </c>
      <c r="AY650" s="17" t="s">
        <v>129</v>
      </c>
      <c r="BE650" s="222">
        <f>IF(N650="základní",J650,0)</f>
        <v>0</v>
      </c>
      <c r="BF650" s="222">
        <f>IF(N650="snížená",J650,0)</f>
        <v>0</v>
      </c>
      <c r="BG650" s="222">
        <f>IF(N650="zákl. přenesená",J650,0)</f>
        <v>0</v>
      </c>
      <c r="BH650" s="222">
        <f>IF(N650="sníž. přenesená",J650,0)</f>
        <v>0</v>
      </c>
      <c r="BI650" s="222">
        <f>IF(N650="nulová",J650,0)</f>
        <v>0</v>
      </c>
      <c r="BJ650" s="17" t="s">
        <v>83</v>
      </c>
      <c r="BK650" s="222">
        <f>ROUND(I650*H650,2)</f>
        <v>0</v>
      </c>
      <c r="BL650" s="17" t="s">
        <v>134</v>
      </c>
      <c r="BM650" s="221" t="s">
        <v>505</v>
      </c>
    </row>
    <row r="651" s="2" customFormat="1">
      <c r="A651" s="38"/>
      <c r="B651" s="39"/>
      <c r="C651" s="40"/>
      <c r="D651" s="223" t="s">
        <v>135</v>
      </c>
      <c r="E651" s="40"/>
      <c r="F651" s="224" t="s">
        <v>159</v>
      </c>
      <c r="G651" s="40"/>
      <c r="H651" s="40"/>
      <c r="I651" s="225"/>
      <c r="J651" s="40"/>
      <c r="K651" s="40"/>
      <c r="L651" s="44"/>
      <c r="M651" s="226"/>
      <c r="N651" s="227"/>
      <c r="O651" s="91"/>
      <c r="P651" s="91"/>
      <c r="Q651" s="91"/>
      <c r="R651" s="91"/>
      <c r="S651" s="91"/>
      <c r="T651" s="92"/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T651" s="17" t="s">
        <v>135</v>
      </c>
      <c r="AU651" s="17" t="s">
        <v>83</v>
      </c>
    </row>
    <row r="652" s="12" customFormat="1">
      <c r="A652" s="12"/>
      <c r="B652" s="228"/>
      <c r="C652" s="229"/>
      <c r="D652" s="223" t="s">
        <v>136</v>
      </c>
      <c r="E652" s="230" t="s">
        <v>1</v>
      </c>
      <c r="F652" s="231" t="s">
        <v>820</v>
      </c>
      <c r="G652" s="229"/>
      <c r="H652" s="232">
        <v>8.5299999999999994</v>
      </c>
      <c r="I652" s="233"/>
      <c r="J652" s="229"/>
      <c r="K652" s="229"/>
      <c r="L652" s="234"/>
      <c r="M652" s="235"/>
      <c r="N652" s="236"/>
      <c r="O652" s="236"/>
      <c r="P652" s="236"/>
      <c r="Q652" s="236"/>
      <c r="R652" s="236"/>
      <c r="S652" s="236"/>
      <c r="T652" s="237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T652" s="238" t="s">
        <v>136</v>
      </c>
      <c r="AU652" s="238" t="s">
        <v>83</v>
      </c>
      <c r="AV652" s="12" t="s">
        <v>85</v>
      </c>
      <c r="AW652" s="12" t="s">
        <v>32</v>
      </c>
      <c r="AX652" s="12" t="s">
        <v>75</v>
      </c>
      <c r="AY652" s="238" t="s">
        <v>129</v>
      </c>
    </row>
    <row r="653" s="12" customFormat="1">
      <c r="A653" s="12"/>
      <c r="B653" s="228"/>
      <c r="C653" s="229"/>
      <c r="D653" s="223" t="s">
        <v>136</v>
      </c>
      <c r="E653" s="230" t="s">
        <v>1</v>
      </c>
      <c r="F653" s="231" t="s">
        <v>821</v>
      </c>
      <c r="G653" s="229"/>
      <c r="H653" s="232">
        <v>8.8300000000000001</v>
      </c>
      <c r="I653" s="233"/>
      <c r="J653" s="229"/>
      <c r="K653" s="229"/>
      <c r="L653" s="234"/>
      <c r="M653" s="235"/>
      <c r="N653" s="236"/>
      <c r="O653" s="236"/>
      <c r="P653" s="236"/>
      <c r="Q653" s="236"/>
      <c r="R653" s="236"/>
      <c r="S653" s="236"/>
      <c r="T653" s="237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T653" s="238" t="s">
        <v>136</v>
      </c>
      <c r="AU653" s="238" t="s">
        <v>83</v>
      </c>
      <c r="AV653" s="12" t="s">
        <v>85</v>
      </c>
      <c r="AW653" s="12" t="s">
        <v>32</v>
      </c>
      <c r="AX653" s="12" t="s">
        <v>75</v>
      </c>
      <c r="AY653" s="238" t="s">
        <v>129</v>
      </c>
    </row>
    <row r="654" s="13" customFormat="1">
      <c r="A654" s="13"/>
      <c r="B654" s="239"/>
      <c r="C654" s="240"/>
      <c r="D654" s="223" t="s">
        <v>136</v>
      </c>
      <c r="E654" s="241" t="s">
        <v>1</v>
      </c>
      <c r="F654" s="242" t="s">
        <v>138</v>
      </c>
      <c r="G654" s="240"/>
      <c r="H654" s="243">
        <v>17.359999999999999</v>
      </c>
      <c r="I654" s="244"/>
      <c r="J654" s="240"/>
      <c r="K654" s="240"/>
      <c r="L654" s="245"/>
      <c r="M654" s="246"/>
      <c r="N654" s="247"/>
      <c r="O654" s="247"/>
      <c r="P654" s="247"/>
      <c r="Q654" s="247"/>
      <c r="R654" s="247"/>
      <c r="S654" s="247"/>
      <c r="T654" s="248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9" t="s">
        <v>136</v>
      </c>
      <c r="AU654" s="249" t="s">
        <v>83</v>
      </c>
      <c r="AV654" s="13" t="s">
        <v>134</v>
      </c>
      <c r="AW654" s="13" t="s">
        <v>32</v>
      </c>
      <c r="AX654" s="13" t="s">
        <v>83</v>
      </c>
      <c r="AY654" s="249" t="s">
        <v>129</v>
      </c>
    </row>
    <row r="655" s="2" customFormat="1" ht="16.5" customHeight="1">
      <c r="A655" s="38"/>
      <c r="B655" s="39"/>
      <c r="C655" s="210" t="s">
        <v>341</v>
      </c>
      <c r="D655" s="210" t="s">
        <v>130</v>
      </c>
      <c r="E655" s="211" t="s">
        <v>481</v>
      </c>
      <c r="F655" s="212" t="s">
        <v>200</v>
      </c>
      <c r="G655" s="213" t="s">
        <v>146</v>
      </c>
      <c r="H655" s="214">
        <v>17.359999999999999</v>
      </c>
      <c r="I655" s="215"/>
      <c r="J655" s="216">
        <f>ROUND(I655*H655,2)</f>
        <v>0</v>
      </c>
      <c r="K655" s="212" t="s">
        <v>1</v>
      </c>
      <c r="L655" s="44"/>
      <c r="M655" s="217" t="s">
        <v>1</v>
      </c>
      <c r="N655" s="218" t="s">
        <v>40</v>
      </c>
      <c r="O655" s="91"/>
      <c r="P655" s="219">
        <f>O655*H655</f>
        <v>0</v>
      </c>
      <c r="Q655" s="219">
        <v>0</v>
      </c>
      <c r="R655" s="219">
        <f>Q655*H655</f>
        <v>0</v>
      </c>
      <c r="S655" s="219">
        <v>0</v>
      </c>
      <c r="T655" s="220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221" t="s">
        <v>134</v>
      </c>
      <c r="AT655" s="221" t="s">
        <v>130</v>
      </c>
      <c r="AU655" s="221" t="s">
        <v>83</v>
      </c>
      <c r="AY655" s="17" t="s">
        <v>129</v>
      </c>
      <c r="BE655" s="222">
        <f>IF(N655="základní",J655,0)</f>
        <v>0</v>
      </c>
      <c r="BF655" s="222">
        <f>IF(N655="snížená",J655,0)</f>
        <v>0</v>
      </c>
      <c r="BG655" s="222">
        <f>IF(N655="zákl. přenesená",J655,0)</f>
        <v>0</v>
      </c>
      <c r="BH655" s="222">
        <f>IF(N655="sníž. přenesená",J655,0)</f>
        <v>0</v>
      </c>
      <c r="BI655" s="222">
        <f>IF(N655="nulová",J655,0)</f>
        <v>0</v>
      </c>
      <c r="BJ655" s="17" t="s">
        <v>83</v>
      </c>
      <c r="BK655" s="222">
        <f>ROUND(I655*H655,2)</f>
        <v>0</v>
      </c>
      <c r="BL655" s="17" t="s">
        <v>134</v>
      </c>
      <c r="BM655" s="221" t="s">
        <v>512</v>
      </c>
    </row>
    <row r="656" s="2" customFormat="1">
      <c r="A656" s="38"/>
      <c r="B656" s="39"/>
      <c r="C656" s="40"/>
      <c r="D656" s="223" t="s">
        <v>135</v>
      </c>
      <c r="E656" s="40"/>
      <c r="F656" s="224" t="s">
        <v>200</v>
      </c>
      <c r="G656" s="40"/>
      <c r="H656" s="40"/>
      <c r="I656" s="225"/>
      <c r="J656" s="40"/>
      <c r="K656" s="40"/>
      <c r="L656" s="44"/>
      <c r="M656" s="226"/>
      <c r="N656" s="227"/>
      <c r="O656" s="91"/>
      <c r="P656" s="91"/>
      <c r="Q656" s="91"/>
      <c r="R656" s="91"/>
      <c r="S656" s="91"/>
      <c r="T656" s="92"/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T656" s="17" t="s">
        <v>135</v>
      </c>
      <c r="AU656" s="17" t="s">
        <v>83</v>
      </c>
    </row>
    <row r="657" s="12" customFormat="1">
      <c r="A657" s="12"/>
      <c r="B657" s="228"/>
      <c r="C657" s="229"/>
      <c r="D657" s="223" t="s">
        <v>136</v>
      </c>
      <c r="E657" s="230" t="s">
        <v>1</v>
      </c>
      <c r="F657" s="231" t="s">
        <v>820</v>
      </c>
      <c r="G657" s="229"/>
      <c r="H657" s="232">
        <v>8.5299999999999994</v>
      </c>
      <c r="I657" s="233"/>
      <c r="J657" s="229"/>
      <c r="K657" s="229"/>
      <c r="L657" s="234"/>
      <c r="M657" s="235"/>
      <c r="N657" s="236"/>
      <c r="O657" s="236"/>
      <c r="P657" s="236"/>
      <c r="Q657" s="236"/>
      <c r="R657" s="236"/>
      <c r="S657" s="236"/>
      <c r="T657" s="237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T657" s="238" t="s">
        <v>136</v>
      </c>
      <c r="AU657" s="238" t="s">
        <v>83</v>
      </c>
      <c r="AV657" s="12" t="s">
        <v>85</v>
      </c>
      <c r="AW657" s="12" t="s">
        <v>32</v>
      </c>
      <c r="AX657" s="12" t="s">
        <v>75</v>
      </c>
      <c r="AY657" s="238" t="s">
        <v>129</v>
      </c>
    </row>
    <row r="658" s="12" customFormat="1">
      <c r="A658" s="12"/>
      <c r="B658" s="228"/>
      <c r="C658" s="229"/>
      <c r="D658" s="223" t="s">
        <v>136</v>
      </c>
      <c r="E658" s="230" t="s">
        <v>1</v>
      </c>
      <c r="F658" s="231" t="s">
        <v>821</v>
      </c>
      <c r="G658" s="229"/>
      <c r="H658" s="232">
        <v>8.8300000000000001</v>
      </c>
      <c r="I658" s="233"/>
      <c r="J658" s="229"/>
      <c r="K658" s="229"/>
      <c r="L658" s="234"/>
      <c r="M658" s="235"/>
      <c r="N658" s="236"/>
      <c r="O658" s="236"/>
      <c r="P658" s="236"/>
      <c r="Q658" s="236"/>
      <c r="R658" s="236"/>
      <c r="S658" s="236"/>
      <c r="T658" s="237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T658" s="238" t="s">
        <v>136</v>
      </c>
      <c r="AU658" s="238" t="s">
        <v>83</v>
      </c>
      <c r="AV658" s="12" t="s">
        <v>85</v>
      </c>
      <c r="AW658" s="12" t="s">
        <v>32</v>
      </c>
      <c r="AX658" s="12" t="s">
        <v>75</v>
      </c>
      <c r="AY658" s="238" t="s">
        <v>129</v>
      </c>
    </row>
    <row r="659" s="13" customFormat="1">
      <c r="A659" s="13"/>
      <c r="B659" s="239"/>
      <c r="C659" s="240"/>
      <c r="D659" s="223" t="s">
        <v>136</v>
      </c>
      <c r="E659" s="241" t="s">
        <v>1</v>
      </c>
      <c r="F659" s="242" t="s">
        <v>138</v>
      </c>
      <c r="G659" s="240"/>
      <c r="H659" s="243">
        <v>17.359999999999999</v>
      </c>
      <c r="I659" s="244"/>
      <c r="J659" s="240"/>
      <c r="K659" s="240"/>
      <c r="L659" s="245"/>
      <c r="M659" s="246"/>
      <c r="N659" s="247"/>
      <c r="O659" s="247"/>
      <c r="P659" s="247"/>
      <c r="Q659" s="247"/>
      <c r="R659" s="247"/>
      <c r="S659" s="247"/>
      <c r="T659" s="248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9" t="s">
        <v>136</v>
      </c>
      <c r="AU659" s="249" t="s">
        <v>83</v>
      </c>
      <c r="AV659" s="13" t="s">
        <v>134</v>
      </c>
      <c r="AW659" s="13" t="s">
        <v>32</v>
      </c>
      <c r="AX659" s="13" t="s">
        <v>83</v>
      </c>
      <c r="AY659" s="249" t="s">
        <v>129</v>
      </c>
    </row>
    <row r="660" s="2" customFormat="1" ht="21.75" customHeight="1">
      <c r="A660" s="38"/>
      <c r="B660" s="39"/>
      <c r="C660" s="210" t="s">
        <v>514</v>
      </c>
      <c r="D660" s="210" t="s">
        <v>130</v>
      </c>
      <c r="E660" s="211" t="s">
        <v>208</v>
      </c>
      <c r="F660" s="212" t="s">
        <v>209</v>
      </c>
      <c r="G660" s="213" t="s">
        <v>146</v>
      </c>
      <c r="H660" s="214">
        <v>34.719999999999999</v>
      </c>
      <c r="I660" s="215"/>
      <c r="J660" s="216">
        <f>ROUND(I660*H660,2)</f>
        <v>0</v>
      </c>
      <c r="K660" s="212" t="s">
        <v>1</v>
      </c>
      <c r="L660" s="44"/>
      <c r="M660" s="217" t="s">
        <v>1</v>
      </c>
      <c r="N660" s="218" t="s">
        <v>40</v>
      </c>
      <c r="O660" s="91"/>
      <c r="P660" s="219">
        <f>O660*H660</f>
        <v>0</v>
      </c>
      <c r="Q660" s="219">
        <v>0</v>
      </c>
      <c r="R660" s="219">
        <f>Q660*H660</f>
        <v>0</v>
      </c>
      <c r="S660" s="219">
        <v>0</v>
      </c>
      <c r="T660" s="220">
        <f>S660*H660</f>
        <v>0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221" t="s">
        <v>134</v>
      </c>
      <c r="AT660" s="221" t="s">
        <v>130</v>
      </c>
      <c r="AU660" s="221" t="s">
        <v>83</v>
      </c>
      <c r="AY660" s="17" t="s">
        <v>129</v>
      </c>
      <c r="BE660" s="222">
        <f>IF(N660="základní",J660,0)</f>
        <v>0</v>
      </c>
      <c r="BF660" s="222">
        <f>IF(N660="snížená",J660,0)</f>
        <v>0</v>
      </c>
      <c r="BG660" s="222">
        <f>IF(N660="zákl. přenesená",J660,0)</f>
        <v>0</v>
      </c>
      <c r="BH660" s="222">
        <f>IF(N660="sníž. přenesená",J660,0)</f>
        <v>0</v>
      </c>
      <c r="BI660" s="222">
        <f>IF(N660="nulová",J660,0)</f>
        <v>0</v>
      </c>
      <c r="BJ660" s="17" t="s">
        <v>83</v>
      </c>
      <c r="BK660" s="222">
        <f>ROUND(I660*H660,2)</f>
        <v>0</v>
      </c>
      <c r="BL660" s="17" t="s">
        <v>134</v>
      </c>
      <c r="BM660" s="221" t="s">
        <v>517</v>
      </c>
    </row>
    <row r="661" s="2" customFormat="1">
      <c r="A661" s="38"/>
      <c r="B661" s="39"/>
      <c r="C661" s="40"/>
      <c r="D661" s="223" t="s">
        <v>135</v>
      </c>
      <c r="E661" s="40"/>
      <c r="F661" s="224" t="s">
        <v>209</v>
      </c>
      <c r="G661" s="40"/>
      <c r="H661" s="40"/>
      <c r="I661" s="225"/>
      <c r="J661" s="40"/>
      <c r="K661" s="40"/>
      <c r="L661" s="44"/>
      <c r="M661" s="226"/>
      <c r="N661" s="227"/>
      <c r="O661" s="91"/>
      <c r="P661" s="91"/>
      <c r="Q661" s="91"/>
      <c r="R661" s="91"/>
      <c r="S661" s="91"/>
      <c r="T661" s="92"/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T661" s="17" t="s">
        <v>135</v>
      </c>
      <c r="AU661" s="17" t="s">
        <v>83</v>
      </c>
    </row>
    <row r="662" s="12" customFormat="1">
      <c r="A662" s="12"/>
      <c r="B662" s="228"/>
      <c r="C662" s="229"/>
      <c r="D662" s="223" t="s">
        <v>136</v>
      </c>
      <c r="E662" s="230" t="s">
        <v>1</v>
      </c>
      <c r="F662" s="231" t="s">
        <v>822</v>
      </c>
      <c r="G662" s="229"/>
      <c r="H662" s="232">
        <v>34.719999999999999</v>
      </c>
      <c r="I662" s="233"/>
      <c r="J662" s="229"/>
      <c r="K662" s="229"/>
      <c r="L662" s="234"/>
      <c r="M662" s="235"/>
      <c r="N662" s="236"/>
      <c r="O662" s="236"/>
      <c r="P662" s="236"/>
      <c r="Q662" s="236"/>
      <c r="R662" s="236"/>
      <c r="S662" s="236"/>
      <c r="T662" s="237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T662" s="238" t="s">
        <v>136</v>
      </c>
      <c r="AU662" s="238" t="s">
        <v>83</v>
      </c>
      <c r="AV662" s="12" t="s">
        <v>85</v>
      </c>
      <c r="AW662" s="12" t="s">
        <v>32</v>
      </c>
      <c r="AX662" s="12" t="s">
        <v>75</v>
      </c>
      <c r="AY662" s="238" t="s">
        <v>129</v>
      </c>
    </row>
    <row r="663" s="13" customFormat="1">
      <c r="A663" s="13"/>
      <c r="B663" s="239"/>
      <c r="C663" s="240"/>
      <c r="D663" s="223" t="s">
        <v>136</v>
      </c>
      <c r="E663" s="241" t="s">
        <v>1</v>
      </c>
      <c r="F663" s="242" t="s">
        <v>138</v>
      </c>
      <c r="G663" s="240"/>
      <c r="H663" s="243">
        <v>34.719999999999999</v>
      </c>
      <c r="I663" s="244"/>
      <c r="J663" s="240"/>
      <c r="K663" s="240"/>
      <c r="L663" s="245"/>
      <c r="M663" s="246"/>
      <c r="N663" s="247"/>
      <c r="O663" s="247"/>
      <c r="P663" s="247"/>
      <c r="Q663" s="247"/>
      <c r="R663" s="247"/>
      <c r="S663" s="247"/>
      <c r="T663" s="248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9" t="s">
        <v>136</v>
      </c>
      <c r="AU663" s="249" t="s">
        <v>83</v>
      </c>
      <c r="AV663" s="13" t="s">
        <v>134</v>
      </c>
      <c r="AW663" s="13" t="s">
        <v>32</v>
      </c>
      <c r="AX663" s="13" t="s">
        <v>83</v>
      </c>
      <c r="AY663" s="249" t="s">
        <v>129</v>
      </c>
    </row>
    <row r="664" s="2" customFormat="1" ht="21.75" customHeight="1">
      <c r="A664" s="38"/>
      <c r="B664" s="39"/>
      <c r="C664" s="210" t="s">
        <v>344</v>
      </c>
      <c r="D664" s="210" t="s">
        <v>130</v>
      </c>
      <c r="E664" s="211" t="s">
        <v>217</v>
      </c>
      <c r="F664" s="212" t="s">
        <v>218</v>
      </c>
      <c r="G664" s="213" t="s">
        <v>146</v>
      </c>
      <c r="H664" s="214">
        <v>34.719999999999999</v>
      </c>
      <c r="I664" s="215"/>
      <c r="J664" s="216">
        <f>ROUND(I664*H664,2)</f>
        <v>0</v>
      </c>
      <c r="K664" s="212" t="s">
        <v>1</v>
      </c>
      <c r="L664" s="44"/>
      <c r="M664" s="217" t="s">
        <v>1</v>
      </c>
      <c r="N664" s="218" t="s">
        <v>40</v>
      </c>
      <c r="O664" s="91"/>
      <c r="P664" s="219">
        <f>O664*H664</f>
        <v>0</v>
      </c>
      <c r="Q664" s="219">
        <v>0</v>
      </c>
      <c r="R664" s="219">
        <f>Q664*H664</f>
        <v>0</v>
      </c>
      <c r="S664" s="219">
        <v>0</v>
      </c>
      <c r="T664" s="220">
        <f>S664*H664</f>
        <v>0</v>
      </c>
      <c r="U664" s="38"/>
      <c r="V664" s="38"/>
      <c r="W664" s="38"/>
      <c r="X664" s="38"/>
      <c r="Y664" s="38"/>
      <c r="Z664" s="38"/>
      <c r="AA664" s="38"/>
      <c r="AB664" s="38"/>
      <c r="AC664" s="38"/>
      <c r="AD664" s="38"/>
      <c r="AE664" s="38"/>
      <c r="AR664" s="221" t="s">
        <v>134</v>
      </c>
      <c r="AT664" s="221" t="s">
        <v>130</v>
      </c>
      <c r="AU664" s="221" t="s">
        <v>83</v>
      </c>
      <c r="AY664" s="17" t="s">
        <v>129</v>
      </c>
      <c r="BE664" s="222">
        <f>IF(N664="základní",J664,0)</f>
        <v>0</v>
      </c>
      <c r="BF664" s="222">
        <f>IF(N664="snížená",J664,0)</f>
        <v>0</v>
      </c>
      <c r="BG664" s="222">
        <f>IF(N664="zákl. přenesená",J664,0)</f>
        <v>0</v>
      </c>
      <c r="BH664" s="222">
        <f>IF(N664="sníž. přenesená",J664,0)</f>
        <v>0</v>
      </c>
      <c r="BI664" s="222">
        <f>IF(N664="nulová",J664,0)</f>
        <v>0</v>
      </c>
      <c r="BJ664" s="17" t="s">
        <v>83</v>
      </c>
      <c r="BK664" s="222">
        <f>ROUND(I664*H664,2)</f>
        <v>0</v>
      </c>
      <c r="BL664" s="17" t="s">
        <v>134</v>
      </c>
      <c r="BM664" s="221" t="s">
        <v>523</v>
      </c>
    </row>
    <row r="665" s="2" customFormat="1">
      <c r="A665" s="38"/>
      <c r="B665" s="39"/>
      <c r="C665" s="40"/>
      <c r="D665" s="223" t="s">
        <v>135</v>
      </c>
      <c r="E665" s="40"/>
      <c r="F665" s="224" t="s">
        <v>218</v>
      </c>
      <c r="G665" s="40"/>
      <c r="H665" s="40"/>
      <c r="I665" s="225"/>
      <c r="J665" s="40"/>
      <c r="K665" s="40"/>
      <c r="L665" s="44"/>
      <c r="M665" s="226"/>
      <c r="N665" s="227"/>
      <c r="O665" s="91"/>
      <c r="P665" s="91"/>
      <c r="Q665" s="91"/>
      <c r="R665" s="91"/>
      <c r="S665" s="91"/>
      <c r="T665" s="92"/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T665" s="17" t="s">
        <v>135</v>
      </c>
      <c r="AU665" s="17" t="s">
        <v>83</v>
      </c>
    </row>
    <row r="666" s="12" customFormat="1">
      <c r="A666" s="12"/>
      <c r="B666" s="228"/>
      <c r="C666" s="229"/>
      <c r="D666" s="223" t="s">
        <v>136</v>
      </c>
      <c r="E666" s="230" t="s">
        <v>1</v>
      </c>
      <c r="F666" s="231" t="s">
        <v>823</v>
      </c>
      <c r="G666" s="229"/>
      <c r="H666" s="232">
        <v>17.059999999999999</v>
      </c>
      <c r="I666" s="233"/>
      <c r="J666" s="229"/>
      <c r="K666" s="229"/>
      <c r="L666" s="234"/>
      <c r="M666" s="235"/>
      <c r="N666" s="236"/>
      <c r="O666" s="236"/>
      <c r="P666" s="236"/>
      <c r="Q666" s="236"/>
      <c r="R666" s="236"/>
      <c r="S666" s="236"/>
      <c r="T666" s="237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T666" s="238" t="s">
        <v>136</v>
      </c>
      <c r="AU666" s="238" t="s">
        <v>83</v>
      </c>
      <c r="AV666" s="12" t="s">
        <v>85</v>
      </c>
      <c r="AW666" s="12" t="s">
        <v>32</v>
      </c>
      <c r="AX666" s="12" t="s">
        <v>75</v>
      </c>
      <c r="AY666" s="238" t="s">
        <v>129</v>
      </c>
    </row>
    <row r="667" s="12" customFormat="1">
      <c r="A667" s="12"/>
      <c r="B667" s="228"/>
      <c r="C667" s="229"/>
      <c r="D667" s="223" t="s">
        <v>136</v>
      </c>
      <c r="E667" s="230" t="s">
        <v>1</v>
      </c>
      <c r="F667" s="231" t="s">
        <v>824</v>
      </c>
      <c r="G667" s="229"/>
      <c r="H667" s="232">
        <v>17.66</v>
      </c>
      <c r="I667" s="233"/>
      <c r="J667" s="229"/>
      <c r="K667" s="229"/>
      <c r="L667" s="234"/>
      <c r="M667" s="235"/>
      <c r="N667" s="236"/>
      <c r="O667" s="236"/>
      <c r="P667" s="236"/>
      <c r="Q667" s="236"/>
      <c r="R667" s="236"/>
      <c r="S667" s="236"/>
      <c r="T667" s="237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T667" s="238" t="s">
        <v>136</v>
      </c>
      <c r="AU667" s="238" t="s">
        <v>83</v>
      </c>
      <c r="AV667" s="12" t="s">
        <v>85</v>
      </c>
      <c r="AW667" s="12" t="s">
        <v>32</v>
      </c>
      <c r="AX667" s="12" t="s">
        <v>75</v>
      </c>
      <c r="AY667" s="238" t="s">
        <v>129</v>
      </c>
    </row>
    <row r="668" s="13" customFormat="1">
      <c r="A668" s="13"/>
      <c r="B668" s="239"/>
      <c r="C668" s="240"/>
      <c r="D668" s="223" t="s">
        <v>136</v>
      </c>
      <c r="E668" s="241" t="s">
        <v>1</v>
      </c>
      <c r="F668" s="242" t="s">
        <v>138</v>
      </c>
      <c r="G668" s="240"/>
      <c r="H668" s="243">
        <v>34.719999999999999</v>
      </c>
      <c r="I668" s="244"/>
      <c r="J668" s="240"/>
      <c r="K668" s="240"/>
      <c r="L668" s="245"/>
      <c r="M668" s="246"/>
      <c r="N668" s="247"/>
      <c r="O668" s="247"/>
      <c r="P668" s="247"/>
      <c r="Q668" s="247"/>
      <c r="R668" s="247"/>
      <c r="S668" s="247"/>
      <c r="T668" s="248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9" t="s">
        <v>136</v>
      </c>
      <c r="AU668" s="249" t="s">
        <v>83</v>
      </c>
      <c r="AV668" s="13" t="s">
        <v>134</v>
      </c>
      <c r="AW668" s="13" t="s">
        <v>32</v>
      </c>
      <c r="AX668" s="13" t="s">
        <v>83</v>
      </c>
      <c r="AY668" s="249" t="s">
        <v>129</v>
      </c>
    </row>
    <row r="669" s="2" customFormat="1" ht="21.75" customHeight="1">
      <c r="A669" s="38"/>
      <c r="B669" s="39"/>
      <c r="C669" s="210" t="s">
        <v>528</v>
      </c>
      <c r="D669" s="210" t="s">
        <v>130</v>
      </c>
      <c r="E669" s="211" t="s">
        <v>493</v>
      </c>
      <c r="F669" s="212" t="s">
        <v>494</v>
      </c>
      <c r="G669" s="213" t="s">
        <v>141</v>
      </c>
      <c r="H669" s="214">
        <v>12.199999999999999</v>
      </c>
      <c r="I669" s="215"/>
      <c r="J669" s="216">
        <f>ROUND(I669*H669,2)</f>
        <v>0</v>
      </c>
      <c r="K669" s="212" t="s">
        <v>1</v>
      </c>
      <c r="L669" s="44"/>
      <c r="M669" s="217" t="s">
        <v>1</v>
      </c>
      <c r="N669" s="218" t="s">
        <v>40</v>
      </c>
      <c r="O669" s="91"/>
      <c r="P669" s="219">
        <f>O669*H669</f>
        <v>0</v>
      </c>
      <c r="Q669" s="219">
        <v>0</v>
      </c>
      <c r="R669" s="219">
        <f>Q669*H669</f>
        <v>0</v>
      </c>
      <c r="S669" s="219">
        <v>0</v>
      </c>
      <c r="T669" s="220">
        <f>S669*H669</f>
        <v>0</v>
      </c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R669" s="221" t="s">
        <v>134</v>
      </c>
      <c r="AT669" s="221" t="s">
        <v>130</v>
      </c>
      <c r="AU669" s="221" t="s">
        <v>83</v>
      </c>
      <c r="AY669" s="17" t="s">
        <v>129</v>
      </c>
      <c r="BE669" s="222">
        <f>IF(N669="základní",J669,0)</f>
        <v>0</v>
      </c>
      <c r="BF669" s="222">
        <f>IF(N669="snížená",J669,0)</f>
        <v>0</v>
      </c>
      <c r="BG669" s="222">
        <f>IF(N669="zákl. přenesená",J669,0)</f>
        <v>0</v>
      </c>
      <c r="BH669" s="222">
        <f>IF(N669="sníž. přenesená",J669,0)</f>
        <v>0</v>
      </c>
      <c r="BI669" s="222">
        <f>IF(N669="nulová",J669,0)</f>
        <v>0</v>
      </c>
      <c r="BJ669" s="17" t="s">
        <v>83</v>
      </c>
      <c r="BK669" s="222">
        <f>ROUND(I669*H669,2)</f>
        <v>0</v>
      </c>
      <c r="BL669" s="17" t="s">
        <v>134</v>
      </c>
      <c r="BM669" s="221" t="s">
        <v>531</v>
      </c>
    </row>
    <row r="670" s="2" customFormat="1">
      <c r="A670" s="38"/>
      <c r="B670" s="39"/>
      <c r="C670" s="40"/>
      <c r="D670" s="223" t="s">
        <v>135</v>
      </c>
      <c r="E670" s="40"/>
      <c r="F670" s="224" t="s">
        <v>494</v>
      </c>
      <c r="G670" s="40"/>
      <c r="H670" s="40"/>
      <c r="I670" s="225"/>
      <c r="J670" s="40"/>
      <c r="K670" s="40"/>
      <c r="L670" s="44"/>
      <c r="M670" s="226"/>
      <c r="N670" s="227"/>
      <c r="O670" s="91"/>
      <c r="P670" s="91"/>
      <c r="Q670" s="91"/>
      <c r="R670" s="91"/>
      <c r="S670" s="91"/>
      <c r="T670" s="92"/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T670" s="17" t="s">
        <v>135</v>
      </c>
      <c r="AU670" s="17" t="s">
        <v>83</v>
      </c>
    </row>
    <row r="671" s="12" customFormat="1">
      <c r="A671" s="12"/>
      <c r="B671" s="228"/>
      <c r="C671" s="229"/>
      <c r="D671" s="223" t="s">
        <v>136</v>
      </c>
      <c r="E671" s="230" t="s">
        <v>1</v>
      </c>
      <c r="F671" s="231" t="s">
        <v>825</v>
      </c>
      <c r="G671" s="229"/>
      <c r="H671" s="232">
        <v>12.199999999999999</v>
      </c>
      <c r="I671" s="233"/>
      <c r="J671" s="229"/>
      <c r="K671" s="229"/>
      <c r="L671" s="234"/>
      <c r="M671" s="235"/>
      <c r="N671" s="236"/>
      <c r="O671" s="236"/>
      <c r="P671" s="236"/>
      <c r="Q671" s="236"/>
      <c r="R671" s="236"/>
      <c r="S671" s="236"/>
      <c r="T671" s="237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T671" s="238" t="s">
        <v>136</v>
      </c>
      <c r="AU671" s="238" t="s">
        <v>83</v>
      </c>
      <c r="AV671" s="12" t="s">
        <v>85</v>
      </c>
      <c r="AW671" s="12" t="s">
        <v>32</v>
      </c>
      <c r="AX671" s="12" t="s">
        <v>75</v>
      </c>
      <c r="AY671" s="238" t="s">
        <v>129</v>
      </c>
    </row>
    <row r="672" s="13" customFormat="1">
      <c r="A672" s="13"/>
      <c r="B672" s="239"/>
      <c r="C672" s="240"/>
      <c r="D672" s="223" t="s">
        <v>136</v>
      </c>
      <c r="E672" s="241" t="s">
        <v>1</v>
      </c>
      <c r="F672" s="242" t="s">
        <v>138</v>
      </c>
      <c r="G672" s="240"/>
      <c r="H672" s="243">
        <v>12.199999999999999</v>
      </c>
      <c r="I672" s="244"/>
      <c r="J672" s="240"/>
      <c r="K672" s="240"/>
      <c r="L672" s="245"/>
      <c r="M672" s="246"/>
      <c r="N672" s="247"/>
      <c r="O672" s="247"/>
      <c r="P672" s="247"/>
      <c r="Q672" s="247"/>
      <c r="R672" s="247"/>
      <c r="S672" s="247"/>
      <c r="T672" s="248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9" t="s">
        <v>136</v>
      </c>
      <c r="AU672" s="249" t="s">
        <v>83</v>
      </c>
      <c r="AV672" s="13" t="s">
        <v>134</v>
      </c>
      <c r="AW672" s="13" t="s">
        <v>32</v>
      </c>
      <c r="AX672" s="13" t="s">
        <v>83</v>
      </c>
      <c r="AY672" s="249" t="s">
        <v>129</v>
      </c>
    </row>
    <row r="673" s="2" customFormat="1" ht="21.75" customHeight="1">
      <c r="A673" s="38"/>
      <c r="B673" s="39"/>
      <c r="C673" s="210" t="s">
        <v>348</v>
      </c>
      <c r="D673" s="210" t="s">
        <v>130</v>
      </c>
      <c r="E673" s="211" t="s">
        <v>498</v>
      </c>
      <c r="F673" s="212" t="s">
        <v>499</v>
      </c>
      <c r="G673" s="213" t="s">
        <v>141</v>
      </c>
      <c r="H673" s="214">
        <v>9.1999999999999993</v>
      </c>
      <c r="I673" s="215"/>
      <c r="J673" s="216">
        <f>ROUND(I673*H673,2)</f>
        <v>0</v>
      </c>
      <c r="K673" s="212" t="s">
        <v>1</v>
      </c>
      <c r="L673" s="44"/>
      <c r="M673" s="217" t="s">
        <v>1</v>
      </c>
      <c r="N673" s="218" t="s">
        <v>40</v>
      </c>
      <c r="O673" s="91"/>
      <c r="P673" s="219">
        <f>O673*H673</f>
        <v>0</v>
      </c>
      <c r="Q673" s="219">
        <v>0</v>
      </c>
      <c r="R673" s="219">
        <f>Q673*H673</f>
        <v>0</v>
      </c>
      <c r="S673" s="219">
        <v>0</v>
      </c>
      <c r="T673" s="220">
        <f>S673*H673</f>
        <v>0</v>
      </c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221" t="s">
        <v>134</v>
      </c>
      <c r="AT673" s="221" t="s">
        <v>130</v>
      </c>
      <c r="AU673" s="221" t="s">
        <v>83</v>
      </c>
      <c r="AY673" s="17" t="s">
        <v>129</v>
      </c>
      <c r="BE673" s="222">
        <f>IF(N673="základní",J673,0)</f>
        <v>0</v>
      </c>
      <c r="BF673" s="222">
        <f>IF(N673="snížená",J673,0)</f>
        <v>0</v>
      </c>
      <c r="BG673" s="222">
        <f>IF(N673="zákl. přenesená",J673,0)</f>
        <v>0</v>
      </c>
      <c r="BH673" s="222">
        <f>IF(N673="sníž. přenesená",J673,0)</f>
        <v>0</v>
      </c>
      <c r="BI673" s="222">
        <f>IF(N673="nulová",J673,0)</f>
        <v>0</v>
      </c>
      <c r="BJ673" s="17" t="s">
        <v>83</v>
      </c>
      <c r="BK673" s="222">
        <f>ROUND(I673*H673,2)</f>
        <v>0</v>
      </c>
      <c r="BL673" s="17" t="s">
        <v>134</v>
      </c>
      <c r="BM673" s="221" t="s">
        <v>535</v>
      </c>
    </row>
    <row r="674" s="2" customFormat="1">
      <c r="A674" s="38"/>
      <c r="B674" s="39"/>
      <c r="C674" s="40"/>
      <c r="D674" s="223" t="s">
        <v>135</v>
      </c>
      <c r="E674" s="40"/>
      <c r="F674" s="224" t="s">
        <v>499</v>
      </c>
      <c r="G674" s="40"/>
      <c r="H674" s="40"/>
      <c r="I674" s="225"/>
      <c r="J674" s="40"/>
      <c r="K674" s="40"/>
      <c r="L674" s="44"/>
      <c r="M674" s="226"/>
      <c r="N674" s="227"/>
      <c r="O674" s="91"/>
      <c r="P674" s="91"/>
      <c r="Q674" s="91"/>
      <c r="R674" s="91"/>
      <c r="S674" s="91"/>
      <c r="T674" s="92"/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T674" s="17" t="s">
        <v>135</v>
      </c>
      <c r="AU674" s="17" t="s">
        <v>83</v>
      </c>
    </row>
    <row r="675" s="12" customFormat="1">
      <c r="A675" s="12"/>
      <c r="B675" s="228"/>
      <c r="C675" s="229"/>
      <c r="D675" s="223" t="s">
        <v>136</v>
      </c>
      <c r="E675" s="230" t="s">
        <v>1</v>
      </c>
      <c r="F675" s="231" t="s">
        <v>826</v>
      </c>
      <c r="G675" s="229"/>
      <c r="H675" s="232">
        <v>9.1999999999999993</v>
      </c>
      <c r="I675" s="233"/>
      <c r="J675" s="229"/>
      <c r="K675" s="229"/>
      <c r="L675" s="234"/>
      <c r="M675" s="235"/>
      <c r="N675" s="236"/>
      <c r="O675" s="236"/>
      <c r="P675" s="236"/>
      <c r="Q675" s="236"/>
      <c r="R675" s="236"/>
      <c r="S675" s="236"/>
      <c r="T675" s="237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T675" s="238" t="s">
        <v>136</v>
      </c>
      <c r="AU675" s="238" t="s">
        <v>83</v>
      </c>
      <c r="AV675" s="12" t="s">
        <v>85</v>
      </c>
      <c r="AW675" s="12" t="s">
        <v>32</v>
      </c>
      <c r="AX675" s="12" t="s">
        <v>75</v>
      </c>
      <c r="AY675" s="238" t="s">
        <v>129</v>
      </c>
    </row>
    <row r="676" s="13" customFormat="1">
      <c r="A676" s="13"/>
      <c r="B676" s="239"/>
      <c r="C676" s="240"/>
      <c r="D676" s="223" t="s">
        <v>136</v>
      </c>
      <c r="E676" s="241" t="s">
        <v>1</v>
      </c>
      <c r="F676" s="242" t="s">
        <v>138</v>
      </c>
      <c r="G676" s="240"/>
      <c r="H676" s="243">
        <v>9.1999999999999993</v>
      </c>
      <c r="I676" s="244"/>
      <c r="J676" s="240"/>
      <c r="K676" s="240"/>
      <c r="L676" s="245"/>
      <c r="M676" s="246"/>
      <c r="N676" s="247"/>
      <c r="O676" s="247"/>
      <c r="P676" s="247"/>
      <c r="Q676" s="247"/>
      <c r="R676" s="247"/>
      <c r="S676" s="247"/>
      <c r="T676" s="248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9" t="s">
        <v>136</v>
      </c>
      <c r="AU676" s="249" t="s">
        <v>83</v>
      </c>
      <c r="AV676" s="13" t="s">
        <v>134</v>
      </c>
      <c r="AW676" s="13" t="s">
        <v>32</v>
      </c>
      <c r="AX676" s="13" t="s">
        <v>83</v>
      </c>
      <c r="AY676" s="249" t="s">
        <v>129</v>
      </c>
    </row>
    <row r="677" s="2" customFormat="1" ht="21.75" customHeight="1">
      <c r="A677" s="38"/>
      <c r="B677" s="39"/>
      <c r="C677" s="210" t="s">
        <v>537</v>
      </c>
      <c r="D677" s="210" t="s">
        <v>130</v>
      </c>
      <c r="E677" s="211" t="s">
        <v>503</v>
      </c>
      <c r="F677" s="212" t="s">
        <v>504</v>
      </c>
      <c r="G677" s="213" t="s">
        <v>241</v>
      </c>
      <c r="H677" s="214">
        <v>7.8280000000000003</v>
      </c>
      <c r="I677" s="215"/>
      <c r="J677" s="216">
        <f>ROUND(I677*H677,2)</f>
        <v>0</v>
      </c>
      <c r="K677" s="212" t="s">
        <v>1</v>
      </c>
      <c r="L677" s="44"/>
      <c r="M677" s="217" t="s">
        <v>1</v>
      </c>
      <c r="N677" s="218" t="s">
        <v>40</v>
      </c>
      <c r="O677" s="91"/>
      <c r="P677" s="219">
        <f>O677*H677</f>
        <v>0</v>
      </c>
      <c r="Q677" s="219">
        <v>0</v>
      </c>
      <c r="R677" s="219">
        <f>Q677*H677</f>
        <v>0</v>
      </c>
      <c r="S677" s="219">
        <v>0</v>
      </c>
      <c r="T677" s="220">
        <f>S677*H677</f>
        <v>0</v>
      </c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R677" s="221" t="s">
        <v>134</v>
      </c>
      <c r="AT677" s="221" t="s">
        <v>130</v>
      </c>
      <c r="AU677" s="221" t="s">
        <v>83</v>
      </c>
      <c r="AY677" s="17" t="s">
        <v>129</v>
      </c>
      <c r="BE677" s="222">
        <f>IF(N677="základní",J677,0)</f>
        <v>0</v>
      </c>
      <c r="BF677" s="222">
        <f>IF(N677="snížená",J677,0)</f>
        <v>0</v>
      </c>
      <c r="BG677" s="222">
        <f>IF(N677="zákl. přenesená",J677,0)</f>
        <v>0</v>
      </c>
      <c r="BH677" s="222">
        <f>IF(N677="sníž. přenesená",J677,0)</f>
        <v>0</v>
      </c>
      <c r="BI677" s="222">
        <f>IF(N677="nulová",J677,0)</f>
        <v>0</v>
      </c>
      <c r="BJ677" s="17" t="s">
        <v>83</v>
      </c>
      <c r="BK677" s="222">
        <f>ROUND(I677*H677,2)</f>
        <v>0</v>
      </c>
      <c r="BL677" s="17" t="s">
        <v>134</v>
      </c>
      <c r="BM677" s="221" t="s">
        <v>540</v>
      </c>
    </row>
    <row r="678" s="2" customFormat="1">
      <c r="A678" s="38"/>
      <c r="B678" s="39"/>
      <c r="C678" s="40"/>
      <c r="D678" s="223" t="s">
        <v>135</v>
      </c>
      <c r="E678" s="40"/>
      <c r="F678" s="224" t="s">
        <v>504</v>
      </c>
      <c r="G678" s="40"/>
      <c r="H678" s="40"/>
      <c r="I678" s="225"/>
      <c r="J678" s="40"/>
      <c r="K678" s="40"/>
      <c r="L678" s="44"/>
      <c r="M678" s="226"/>
      <c r="N678" s="227"/>
      <c r="O678" s="91"/>
      <c r="P678" s="91"/>
      <c r="Q678" s="91"/>
      <c r="R678" s="91"/>
      <c r="S678" s="91"/>
      <c r="T678" s="92"/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T678" s="17" t="s">
        <v>135</v>
      </c>
      <c r="AU678" s="17" t="s">
        <v>83</v>
      </c>
    </row>
    <row r="679" s="12" customFormat="1">
      <c r="A679" s="12"/>
      <c r="B679" s="228"/>
      <c r="C679" s="229"/>
      <c r="D679" s="223" t="s">
        <v>136</v>
      </c>
      <c r="E679" s="230" t="s">
        <v>1</v>
      </c>
      <c r="F679" s="231" t="s">
        <v>827</v>
      </c>
      <c r="G679" s="229"/>
      <c r="H679" s="232">
        <v>2.4399999999999999</v>
      </c>
      <c r="I679" s="233"/>
      <c r="J679" s="229"/>
      <c r="K679" s="229"/>
      <c r="L679" s="234"/>
      <c r="M679" s="235"/>
      <c r="N679" s="236"/>
      <c r="O679" s="236"/>
      <c r="P679" s="236"/>
      <c r="Q679" s="236"/>
      <c r="R679" s="236"/>
      <c r="S679" s="236"/>
      <c r="T679" s="237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T679" s="238" t="s">
        <v>136</v>
      </c>
      <c r="AU679" s="238" t="s">
        <v>83</v>
      </c>
      <c r="AV679" s="12" t="s">
        <v>85</v>
      </c>
      <c r="AW679" s="12" t="s">
        <v>32</v>
      </c>
      <c r="AX679" s="12" t="s">
        <v>75</v>
      </c>
      <c r="AY679" s="238" t="s">
        <v>129</v>
      </c>
    </row>
    <row r="680" s="12" customFormat="1">
      <c r="A680" s="12"/>
      <c r="B680" s="228"/>
      <c r="C680" s="229"/>
      <c r="D680" s="223" t="s">
        <v>136</v>
      </c>
      <c r="E680" s="230" t="s">
        <v>1</v>
      </c>
      <c r="F680" s="231" t="s">
        <v>828</v>
      </c>
      <c r="G680" s="229"/>
      <c r="H680" s="232">
        <v>2.6680000000000001</v>
      </c>
      <c r="I680" s="233"/>
      <c r="J680" s="229"/>
      <c r="K680" s="229"/>
      <c r="L680" s="234"/>
      <c r="M680" s="235"/>
      <c r="N680" s="236"/>
      <c r="O680" s="236"/>
      <c r="P680" s="236"/>
      <c r="Q680" s="236"/>
      <c r="R680" s="236"/>
      <c r="S680" s="236"/>
      <c r="T680" s="237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T680" s="238" t="s">
        <v>136</v>
      </c>
      <c r="AU680" s="238" t="s">
        <v>83</v>
      </c>
      <c r="AV680" s="12" t="s">
        <v>85</v>
      </c>
      <c r="AW680" s="12" t="s">
        <v>32</v>
      </c>
      <c r="AX680" s="12" t="s">
        <v>75</v>
      </c>
      <c r="AY680" s="238" t="s">
        <v>129</v>
      </c>
    </row>
    <row r="681" s="12" customFormat="1">
      <c r="A681" s="12"/>
      <c r="B681" s="228"/>
      <c r="C681" s="229"/>
      <c r="D681" s="223" t="s">
        <v>136</v>
      </c>
      <c r="E681" s="230" t="s">
        <v>1</v>
      </c>
      <c r="F681" s="231" t="s">
        <v>829</v>
      </c>
      <c r="G681" s="229"/>
      <c r="H681" s="232">
        <v>2.7200000000000002</v>
      </c>
      <c r="I681" s="233"/>
      <c r="J681" s="229"/>
      <c r="K681" s="229"/>
      <c r="L681" s="234"/>
      <c r="M681" s="235"/>
      <c r="N681" s="236"/>
      <c r="O681" s="236"/>
      <c r="P681" s="236"/>
      <c r="Q681" s="236"/>
      <c r="R681" s="236"/>
      <c r="S681" s="236"/>
      <c r="T681" s="237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T681" s="238" t="s">
        <v>136</v>
      </c>
      <c r="AU681" s="238" t="s">
        <v>83</v>
      </c>
      <c r="AV681" s="12" t="s">
        <v>85</v>
      </c>
      <c r="AW681" s="12" t="s">
        <v>32</v>
      </c>
      <c r="AX681" s="12" t="s">
        <v>75</v>
      </c>
      <c r="AY681" s="238" t="s">
        <v>129</v>
      </c>
    </row>
    <row r="682" s="13" customFormat="1">
      <c r="A682" s="13"/>
      <c r="B682" s="239"/>
      <c r="C682" s="240"/>
      <c r="D682" s="223" t="s">
        <v>136</v>
      </c>
      <c r="E682" s="241" t="s">
        <v>1</v>
      </c>
      <c r="F682" s="242" t="s">
        <v>138</v>
      </c>
      <c r="G682" s="240"/>
      <c r="H682" s="243">
        <v>7.8280000000000012</v>
      </c>
      <c r="I682" s="244"/>
      <c r="J682" s="240"/>
      <c r="K682" s="240"/>
      <c r="L682" s="245"/>
      <c r="M682" s="246"/>
      <c r="N682" s="247"/>
      <c r="O682" s="247"/>
      <c r="P682" s="247"/>
      <c r="Q682" s="247"/>
      <c r="R682" s="247"/>
      <c r="S682" s="247"/>
      <c r="T682" s="248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9" t="s">
        <v>136</v>
      </c>
      <c r="AU682" s="249" t="s">
        <v>83</v>
      </c>
      <c r="AV682" s="13" t="s">
        <v>134</v>
      </c>
      <c r="AW682" s="13" t="s">
        <v>32</v>
      </c>
      <c r="AX682" s="13" t="s">
        <v>83</v>
      </c>
      <c r="AY682" s="249" t="s">
        <v>129</v>
      </c>
    </row>
    <row r="683" s="2" customFormat="1" ht="16.5" customHeight="1">
      <c r="A683" s="38"/>
      <c r="B683" s="39"/>
      <c r="C683" s="210" t="s">
        <v>351</v>
      </c>
      <c r="D683" s="210" t="s">
        <v>130</v>
      </c>
      <c r="E683" s="211" t="s">
        <v>510</v>
      </c>
      <c r="F683" s="212" t="s">
        <v>511</v>
      </c>
      <c r="G683" s="213" t="s">
        <v>241</v>
      </c>
      <c r="H683" s="214">
        <v>156.56</v>
      </c>
      <c r="I683" s="215"/>
      <c r="J683" s="216">
        <f>ROUND(I683*H683,2)</f>
        <v>0</v>
      </c>
      <c r="K683" s="212" t="s">
        <v>1</v>
      </c>
      <c r="L683" s="44"/>
      <c r="M683" s="217" t="s">
        <v>1</v>
      </c>
      <c r="N683" s="218" t="s">
        <v>40</v>
      </c>
      <c r="O683" s="91"/>
      <c r="P683" s="219">
        <f>O683*H683</f>
        <v>0</v>
      </c>
      <c r="Q683" s="219">
        <v>0</v>
      </c>
      <c r="R683" s="219">
        <f>Q683*H683</f>
        <v>0</v>
      </c>
      <c r="S683" s="219">
        <v>0</v>
      </c>
      <c r="T683" s="220">
        <f>S683*H683</f>
        <v>0</v>
      </c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R683" s="221" t="s">
        <v>134</v>
      </c>
      <c r="AT683" s="221" t="s">
        <v>130</v>
      </c>
      <c r="AU683" s="221" t="s">
        <v>83</v>
      </c>
      <c r="AY683" s="17" t="s">
        <v>129</v>
      </c>
      <c r="BE683" s="222">
        <f>IF(N683="základní",J683,0)</f>
        <v>0</v>
      </c>
      <c r="BF683" s="222">
        <f>IF(N683="snížená",J683,0)</f>
        <v>0</v>
      </c>
      <c r="BG683" s="222">
        <f>IF(N683="zákl. přenesená",J683,0)</f>
        <v>0</v>
      </c>
      <c r="BH683" s="222">
        <f>IF(N683="sníž. přenesená",J683,0)</f>
        <v>0</v>
      </c>
      <c r="BI683" s="222">
        <f>IF(N683="nulová",J683,0)</f>
        <v>0</v>
      </c>
      <c r="BJ683" s="17" t="s">
        <v>83</v>
      </c>
      <c r="BK683" s="222">
        <f>ROUND(I683*H683,2)</f>
        <v>0</v>
      </c>
      <c r="BL683" s="17" t="s">
        <v>134</v>
      </c>
      <c r="BM683" s="221" t="s">
        <v>544</v>
      </c>
    </row>
    <row r="684" s="2" customFormat="1">
      <c r="A684" s="38"/>
      <c r="B684" s="39"/>
      <c r="C684" s="40"/>
      <c r="D684" s="223" t="s">
        <v>135</v>
      </c>
      <c r="E684" s="40"/>
      <c r="F684" s="224" t="s">
        <v>511</v>
      </c>
      <c r="G684" s="40"/>
      <c r="H684" s="40"/>
      <c r="I684" s="225"/>
      <c r="J684" s="40"/>
      <c r="K684" s="40"/>
      <c r="L684" s="44"/>
      <c r="M684" s="226"/>
      <c r="N684" s="227"/>
      <c r="O684" s="91"/>
      <c r="P684" s="91"/>
      <c r="Q684" s="91"/>
      <c r="R684" s="91"/>
      <c r="S684" s="91"/>
      <c r="T684" s="92"/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T684" s="17" t="s">
        <v>135</v>
      </c>
      <c r="AU684" s="17" t="s">
        <v>83</v>
      </c>
    </row>
    <row r="685" s="12" customFormat="1">
      <c r="A685" s="12"/>
      <c r="B685" s="228"/>
      <c r="C685" s="229"/>
      <c r="D685" s="223" t="s">
        <v>136</v>
      </c>
      <c r="E685" s="230" t="s">
        <v>1</v>
      </c>
      <c r="F685" s="231" t="s">
        <v>830</v>
      </c>
      <c r="G685" s="229"/>
      <c r="H685" s="232">
        <v>156.56</v>
      </c>
      <c r="I685" s="233"/>
      <c r="J685" s="229"/>
      <c r="K685" s="229"/>
      <c r="L685" s="234"/>
      <c r="M685" s="235"/>
      <c r="N685" s="236"/>
      <c r="O685" s="236"/>
      <c r="P685" s="236"/>
      <c r="Q685" s="236"/>
      <c r="R685" s="236"/>
      <c r="S685" s="236"/>
      <c r="T685" s="237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T685" s="238" t="s">
        <v>136</v>
      </c>
      <c r="AU685" s="238" t="s">
        <v>83</v>
      </c>
      <c r="AV685" s="12" t="s">
        <v>85</v>
      </c>
      <c r="AW685" s="12" t="s">
        <v>32</v>
      </c>
      <c r="AX685" s="12" t="s">
        <v>75</v>
      </c>
      <c r="AY685" s="238" t="s">
        <v>129</v>
      </c>
    </row>
    <row r="686" s="13" customFormat="1">
      <c r="A686" s="13"/>
      <c r="B686" s="239"/>
      <c r="C686" s="240"/>
      <c r="D686" s="223" t="s">
        <v>136</v>
      </c>
      <c r="E686" s="241" t="s">
        <v>1</v>
      </c>
      <c r="F686" s="242" t="s">
        <v>138</v>
      </c>
      <c r="G686" s="240"/>
      <c r="H686" s="243">
        <v>156.56</v>
      </c>
      <c r="I686" s="244"/>
      <c r="J686" s="240"/>
      <c r="K686" s="240"/>
      <c r="L686" s="245"/>
      <c r="M686" s="246"/>
      <c r="N686" s="247"/>
      <c r="O686" s="247"/>
      <c r="P686" s="247"/>
      <c r="Q686" s="247"/>
      <c r="R686" s="247"/>
      <c r="S686" s="247"/>
      <c r="T686" s="248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9" t="s">
        <v>136</v>
      </c>
      <c r="AU686" s="249" t="s">
        <v>83</v>
      </c>
      <c r="AV686" s="13" t="s">
        <v>134</v>
      </c>
      <c r="AW686" s="13" t="s">
        <v>32</v>
      </c>
      <c r="AX686" s="13" t="s">
        <v>83</v>
      </c>
      <c r="AY686" s="249" t="s">
        <v>129</v>
      </c>
    </row>
    <row r="687" s="2" customFormat="1" ht="16.5" customHeight="1">
      <c r="A687" s="38"/>
      <c r="B687" s="39"/>
      <c r="C687" s="210" t="s">
        <v>546</v>
      </c>
      <c r="D687" s="210" t="s">
        <v>130</v>
      </c>
      <c r="E687" s="211" t="s">
        <v>515</v>
      </c>
      <c r="F687" s="212" t="s">
        <v>516</v>
      </c>
      <c r="G687" s="213" t="s">
        <v>241</v>
      </c>
      <c r="H687" s="214">
        <v>7.8280000000000003</v>
      </c>
      <c r="I687" s="215"/>
      <c r="J687" s="216">
        <f>ROUND(I687*H687,2)</f>
        <v>0</v>
      </c>
      <c r="K687" s="212" t="s">
        <v>1</v>
      </c>
      <c r="L687" s="44"/>
      <c r="M687" s="217" t="s">
        <v>1</v>
      </c>
      <c r="N687" s="218" t="s">
        <v>40</v>
      </c>
      <c r="O687" s="91"/>
      <c r="P687" s="219">
        <f>O687*H687</f>
        <v>0</v>
      </c>
      <c r="Q687" s="219">
        <v>0</v>
      </c>
      <c r="R687" s="219">
        <f>Q687*H687</f>
        <v>0</v>
      </c>
      <c r="S687" s="219">
        <v>0</v>
      </c>
      <c r="T687" s="220">
        <f>S687*H687</f>
        <v>0</v>
      </c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221" t="s">
        <v>134</v>
      </c>
      <c r="AT687" s="221" t="s">
        <v>130</v>
      </c>
      <c r="AU687" s="221" t="s">
        <v>83</v>
      </c>
      <c r="AY687" s="17" t="s">
        <v>129</v>
      </c>
      <c r="BE687" s="222">
        <f>IF(N687="základní",J687,0)</f>
        <v>0</v>
      </c>
      <c r="BF687" s="222">
        <f>IF(N687="snížená",J687,0)</f>
        <v>0</v>
      </c>
      <c r="BG687" s="222">
        <f>IF(N687="zákl. přenesená",J687,0)</f>
        <v>0</v>
      </c>
      <c r="BH687" s="222">
        <f>IF(N687="sníž. přenesená",J687,0)</f>
        <v>0</v>
      </c>
      <c r="BI687" s="222">
        <f>IF(N687="nulová",J687,0)</f>
        <v>0</v>
      </c>
      <c r="BJ687" s="17" t="s">
        <v>83</v>
      </c>
      <c r="BK687" s="222">
        <f>ROUND(I687*H687,2)</f>
        <v>0</v>
      </c>
      <c r="BL687" s="17" t="s">
        <v>134</v>
      </c>
      <c r="BM687" s="221" t="s">
        <v>549</v>
      </c>
    </row>
    <row r="688" s="2" customFormat="1">
      <c r="A688" s="38"/>
      <c r="B688" s="39"/>
      <c r="C688" s="40"/>
      <c r="D688" s="223" t="s">
        <v>135</v>
      </c>
      <c r="E688" s="40"/>
      <c r="F688" s="224" t="s">
        <v>516</v>
      </c>
      <c r="G688" s="40"/>
      <c r="H688" s="40"/>
      <c r="I688" s="225"/>
      <c r="J688" s="40"/>
      <c r="K688" s="40"/>
      <c r="L688" s="44"/>
      <c r="M688" s="226"/>
      <c r="N688" s="227"/>
      <c r="O688" s="91"/>
      <c r="P688" s="91"/>
      <c r="Q688" s="91"/>
      <c r="R688" s="91"/>
      <c r="S688" s="91"/>
      <c r="T688" s="92"/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T688" s="17" t="s">
        <v>135</v>
      </c>
      <c r="AU688" s="17" t="s">
        <v>83</v>
      </c>
    </row>
    <row r="689" s="12" customFormat="1">
      <c r="A689" s="12"/>
      <c r="B689" s="228"/>
      <c r="C689" s="229"/>
      <c r="D689" s="223" t="s">
        <v>136</v>
      </c>
      <c r="E689" s="230" t="s">
        <v>1</v>
      </c>
      <c r="F689" s="231" t="s">
        <v>831</v>
      </c>
      <c r="G689" s="229"/>
      <c r="H689" s="232">
        <v>7.8280000000000003</v>
      </c>
      <c r="I689" s="233"/>
      <c r="J689" s="229"/>
      <c r="K689" s="229"/>
      <c r="L689" s="234"/>
      <c r="M689" s="235"/>
      <c r="N689" s="236"/>
      <c r="O689" s="236"/>
      <c r="P689" s="236"/>
      <c r="Q689" s="236"/>
      <c r="R689" s="236"/>
      <c r="S689" s="236"/>
      <c r="T689" s="237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T689" s="238" t="s">
        <v>136</v>
      </c>
      <c r="AU689" s="238" t="s">
        <v>83</v>
      </c>
      <c r="AV689" s="12" t="s">
        <v>85</v>
      </c>
      <c r="AW689" s="12" t="s">
        <v>32</v>
      </c>
      <c r="AX689" s="12" t="s">
        <v>75</v>
      </c>
      <c r="AY689" s="238" t="s">
        <v>129</v>
      </c>
    </row>
    <row r="690" s="13" customFormat="1">
      <c r="A690" s="13"/>
      <c r="B690" s="239"/>
      <c r="C690" s="240"/>
      <c r="D690" s="223" t="s">
        <v>136</v>
      </c>
      <c r="E690" s="241" t="s">
        <v>1</v>
      </c>
      <c r="F690" s="242" t="s">
        <v>138</v>
      </c>
      <c r="G690" s="240"/>
      <c r="H690" s="243">
        <v>7.8280000000000003</v>
      </c>
      <c r="I690" s="244"/>
      <c r="J690" s="240"/>
      <c r="K690" s="240"/>
      <c r="L690" s="245"/>
      <c r="M690" s="246"/>
      <c r="N690" s="247"/>
      <c r="O690" s="247"/>
      <c r="P690" s="247"/>
      <c r="Q690" s="247"/>
      <c r="R690" s="247"/>
      <c r="S690" s="247"/>
      <c r="T690" s="248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9" t="s">
        <v>136</v>
      </c>
      <c r="AU690" s="249" t="s">
        <v>83</v>
      </c>
      <c r="AV690" s="13" t="s">
        <v>134</v>
      </c>
      <c r="AW690" s="13" t="s">
        <v>32</v>
      </c>
      <c r="AX690" s="13" t="s">
        <v>83</v>
      </c>
      <c r="AY690" s="249" t="s">
        <v>129</v>
      </c>
    </row>
    <row r="691" s="11" customFormat="1" ht="25.92" customHeight="1">
      <c r="A691" s="11"/>
      <c r="B691" s="196"/>
      <c r="C691" s="197"/>
      <c r="D691" s="198" t="s">
        <v>74</v>
      </c>
      <c r="E691" s="199" t="s">
        <v>519</v>
      </c>
      <c r="F691" s="199" t="s">
        <v>520</v>
      </c>
      <c r="G691" s="197"/>
      <c r="H691" s="197"/>
      <c r="I691" s="200"/>
      <c r="J691" s="201">
        <f>BK691</f>
        <v>0</v>
      </c>
      <c r="K691" s="197"/>
      <c r="L691" s="202"/>
      <c r="M691" s="203"/>
      <c r="N691" s="204"/>
      <c r="O691" s="204"/>
      <c r="P691" s="205">
        <f>SUM(P692:P699)</f>
        <v>0</v>
      </c>
      <c r="Q691" s="204"/>
      <c r="R691" s="205">
        <f>SUM(R692:R699)</f>
        <v>0</v>
      </c>
      <c r="S691" s="204"/>
      <c r="T691" s="206">
        <f>SUM(T692:T699)</f>
        <v>0</v>
      </c>
      <c r="U691" s="11"/>
      <c r="V691" s="11"/>
      <c r="W691" s="11"/>
      <c r="X691" s="11"/>
      <c r="Y691" s="11"/>
      <c r="Z691" s="11"/>
      <c r="AA691" s="11"/>
      <c r="AB691" s="11"/>
      <c r="AC691" s="11"/>
      <c r="AD691" s="11"/>
      <c r="AE691" s="11"/>
      <c r="AR691" s="207" t="s">
        <v>83</v>
      </c>
      <c r="AT691" s="208" t="s">
        <v>74</v>
      </c>
      <c r="AU691" s="208" t="s">
        <v>75</v>
      </c>
      <c r="AY691" s="207" t="s">
        <v>129</v>
      </c>
      <c r="BK691" s="209">
        <f>SUM(BK692:BK699)</f>
        <v>0</v>
      </c>
    </row>
    <row r="692" s="2" customFormat="1" ht="21.75" customHeight="1">
      <c r="A692" s="38"/>
      <c r="B692" s="39"/>
      <c r="C692" s="210" t="s">
        <v>355</v>
      </c>
      <c r="D692" s="210" t="s">
        <v>130</v>
      </c>
      <c r="E692" s="211" t="s">
        <v>832</v>
      </c>
      <c r="F692" s="212" t="s">
        <v>833</v>
      </c>
      <c r="G692" s="213" t="s">
        <v>241</v>
      </c>
      <c r="H692" s="214">
        <v>4.6360000000000001</v>
      </c>
      <c r="I692" s="215"/>
      <c r="J692" s="216">
        <f>ROUND(I692*H692,2)</f>
        <v>0</v>
      </c>
      <c r="K692" s="212" t="s">
        <v>1</v>
      </c>
      <c r="L692" s="44"/>
      <c r="M692" s="217" t="s">
        <v>1</v>
      </c>
      <c r="N692" s="218" t="s">
        <v>40</v>
      </c>
      <c r="O692" s="91"/>
      <c r="P692" s="219">
        <f>O692*H692</f>
        <v>0</v>
      </c>
      <c r="Q692" s="219">
        <v>0</v>
      </c>
      <c r="R692" s="219">
        <f>Q692*H692</f>
        <v>0</v>
      </c>
      <c r="S692" s="219">
        <v>0</v>
      </c>
      <c r="T692" s="220">
        <f>S692*H692</f>
        <v>0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221" t="s">
        <v>134</v>
      </c>
      <c r="AT692" s="221" t="s">
        <v>130</v>
      </c>
      <c r="AU692" s="221" t="s">
        <v>83</v>
      </c>
      <c r="AY692" s="17" t="s">
        <v>129</v>
      </c>
      <c r="BE692" s="222">
        <f>IF(N692="základní",J692,0)</f>
        <v>0</v>
      </c>
      <c r="BF692" s="222">
        <f>IF(N692="snížená",J692,0)</f>
        <v>0</v>
      </c>
      <c r="BG692" s="222">
        <f>IF(N692="zákl. přenesená",J692,0)</f>
        <v>0</v>
      </c>
      <c r="BH692" s="222">
        <f>IF(N692="sníž. přenesená",J692,0)</f>
        <v>0</v>
      </c>
      <c r="BI692" s="222">
        <f>IF(N692="nulová",J692,0)</f>
        <v>0</v>
      </c>
      <c r="BJ692" s="17" t="s">
        <v>83</v>
      </c>
      <c r="BK692" s="222">
        <f>ROUND(I692*H692,2)</f>
        <v>0</v>
      </c>
      <c r="BL692" s="17" t="s">
        <v>134</v>
      </c>
      <c r="BM692" s="221" t="s">
        <v>552</v>
      </c>
    </row>
    <row r="693" s="2" customFormat="1">
      <c r="A693" s="38"/>
      <c r="B693" s="39"/>
      <c r="C693" s="40"/>
      <c r="D693" s="223" t="s">
        <v>135</v>
      </c>
      <c r="E693" s="40"/>
      <c r="F693" s="224" t="s">
        <v>833</v>
      </c>
      <c r="G693" s="40"/>
      <c r="H693" s="40"/>
      <c r="I693" s="225"/>
      <c r="J693" s="40"/>
      <c r="K693" s="40"/>
      <c r="L693" s="44"/>
      <c r="M693" s="226"/>
      <c r="N693" s="227"/>
      <c r="O693" s="91"/>
      <c r="P693" s="91"/>
      <c r="Q693" s="91"/>
      <c r="R693" s="91"/>
      <c r="S693" s="91"/>
      <c r="T693" s="92"/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T693" s="17" t="s">
        <v>135</v>
      </c>
      <c r="AU693" s="17" t="s">
        <v>83</v>
      </c>
    </row>
    <row r="694" s="12" customFormat="1">
      <c r="A694" s="12"/>
      <c r="B694" s="228"/>
      <c r="C694" s="229"/>
      <c r="D694" s="223" t="s">
        <v>136</v>
      </c>
      <c r="E694" s="230" t="s">
        <v>1</v>
      </c>
      <c r="F694" s="231" t="s">
        <v>834</v>
      </c>
      <c r="G694" s="229"/>
      <c r="H694" s="232">
        <v>4.6360000000000001</v>
      </c>
      <c r="I694" s="233"/>
      <c r="J694" s="229"/>
      <c r="K694" s="229"/>
      <c r="L694" s="234"/>
      <c r="M694" s="235"/>
      <c r="N694" s="236"/>
      <c r="O694" s="236"/>
      <c r="P694" s="236"/>
      <c r="Q694" s="236"/>
      <c r="R694" s="236"/>
      <c r="S694" s="236"/>
      <c r="T694" s="237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T694" s="238" t="s">
        <v>136</v>
      </c>
      <c r="AU694" s="238" t="s">
        <v>83</v>
      </c>
      <c r="AV694" s="12" t="s">
        <v>85</v>
      </c>
      <c r="AW694" s="12" t="s">
        <v>32</v>
      </c>
      <c r="AX694" s="12" t="s">
        <v>75</v>
      </c>
      <c r="AY694" s="238" t="s">
        <v>129</v>
      </c>
    </row>
    <row r="695" s="13" customFormat="1">
      <c r="A695" s="13"/>
      <c r="B695" s="239"/>
      <c r="C695" s="240"/>
      <c r="D695" s="223" t="s">
        <v>136</v>
      </c>
      <c r="E695" s="241" t="s">
        <v>1</v>
      </c>
      <c r="F695" s="242" t="s">
        <v>138</v>
      </c>
      <c r="G695" s="240"/>
      <c r="H695" s="243">
        <v>4.6360000000000001</v>
      </c>
      <c r="I695" s="244"/>
      <c r="J695" s="240"/>
      <c r="K695" s="240"/>
      <c r="L695" s="245"/>
      <c r="M695" s="246"/>
      <c r="N695" s="247"/>
      <c r="O695" s="247"/>
      <c r="P695" s="247"/>
      <c r="Q695" s="247"/>
      <c r="R695" s="247"/>
      <c r="S695" s="247"/>
      <c r="T695" s="248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9" t="s">
        <v>136</v>
      </c>
      <c r="AU695" s="249" t="s">
        <v>83</v>
      </c>
      <c r="AV695" s="13" t="s">
        <v>134</v>
      </c>
      <c r="AW695" s="13" t="s">
        <v>32</v>
      </c>
      <c r="AX695" s="13" t="s">
        <v>83</v>
      </c>
      <c r="AY695" s="249" t="s">
        <v>129</v>
      </c>
    </row>
    <row r="696" s="2" customFormat="1" ht="16.5" customHeight="1">
      <c r="A696" s="38"/>
      <c r="B696" s="39"/>
      <c r="C696" s="210" t="s">
        <v>553</v>
      </c>
      <c r="D696" s="210" t="s">
        <v>130</v>
      </c>
      <c r="E696" s="211" t="s">
        <v>521</v>
      </c>
      <c r="F696" s="212" t="s">
        <v>522</v>
      </c>
      <c r="G696" s="213" t="s">
        <v>241</v>
      </c>
      <c r="H696" s="214">
        <v>189.833</v>
      </c>
      <c r="I696" s="215"/>
      <c r="J696" s="216">
        <f>ROUND(I696*H696,2)</f>
        <v>0</v>
      </c>
      <c r="K696" s="212" t="s">
        <v>1</v>
      </c>
      <c r="L696" s="44"/>
      <c r="M696" s="217" t="s">
        <v>1</v>
      </c>
      <c r="N696" s="218" t="s">
        <v>40</v>
      </c>
      <c r="O696" s="91"/>
      <c r="P696" s="219">
        <f>O696*H696</f>
        <v>0</v>
      </c>
      <c r="Q696" s="219">
        <v>0</v>
      </c>
      <c r="R696" s="219">
        <f>Q696*H696</f>
        <v>0</v>
      </c>
      <c r="S696" s="219">
        <v>0</v>
      </c>
      <c r="T696" s="220">
        <f>S696*H696</f>
        <v>0</v>
      </c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R696" s="221" t="s">
        <v>134</v>
      </c>
      <c r="AT696" s="221" t="s">
        <v>130</v>
      </c>
      <c r="AU696" s="221" t="s">
        <v>83</v>
      </c>
      <c r="AY696" s="17" t="s">
        <v>129</v>
      </c>
      <c r="BE696" s="222">
        <f>IF(N696="základní",J696,0)</f>
        <v>0</v>
      </c>
      <c r="BF696" s="222">
        <f>IF(N696="snížená",J696,0)</f>
        <v>0</v>
      </c>
      <c r="BG696" s="222">
        <f>IF(N696="zákl. přenesená",J696,0)</f>
        <v>0</v>
      </c>
      <c r="BH696" s="222">
        <f>IF(N696="sníž. přenesená",J696,0)</f>
        <v>0</v>
      </c>
      <c r="BI696" s="222">
        <f>IF(N696="nulová",J696,0)</f>
        <v>0</v>
      </c>
      <c r="BJ696" s="17" t="s">
        <v>83</v>
      </c>
      <c r="BK696" s="222">
        <f>ROUND(I696*H696,2)</f>
        <v>0</v>
      </c>
      <c r="BL696" s="17" t="s">
        <v>134</v>
      </c>
      <c r="BM696" s="221" t="s">
        <v>556</v>
      </c>
    </row>
    <row r="697" s="2" customFormat="1">
      <c r="A697" s="38"/>
      <c r="B697" s="39"/>
      <c r="C697" s="40"/>
      <c r="D697" s="223" t="s">
        <v>135</v>
      </c>
      <c r="E697" s="40"/>
      <c r="F697" s="224" t="s">
        <v>522</v>
      </c>
      <c r="G697" s="40"/>
      <c r="H697" s="40"/>
      <c r="I697" s="225"/>
      <c r="J697" s="40"/>
      <c r="K697" s="40"/>
      <c r="L697" s="44"/>
      <c r="M697" s="226"/>
      <c r="N697" s="227"/>
      <c r="O697" s="91"/>
      <c r="P697" s="91"/>
      <c r="Q697" s="91"/>
      <c r="R697" s="91"/>
      <c r="S697" s="91"/>
      <c r="T697" s="92"/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T697" s="17" t="s">
        <v>135</v>
      </c>
      <c r="AU697" s="17" t="s">
        <v>83</v>
      </c>
    </row>
    <row r="698" s="12" customFormat="1">
      <c r="A698" s="12"/>
      <c r="B698" s="228"/>
      <c r="C698" s="229"/>
      <c r="D698" s="223" t="s">
        <v>136</v>
      </c>
      <c r="E698" s="230" t="s">
        <v>1</v>
      </c>
      <c r="F698" s="231" t="s">
        <v>835</v>
      </c>
      <c r="G698" s="229"/>
      <c r="H698" s="232">
        <v>189.833</v>
      </c>
      <c r="I698" s="233"/>
      <c r="J698" s="229"/>
      <c r="K698" s="229"/>
      <c r="L698" s="234"/>
      <c r="M698" s="235"/>
      <c r="N698" s="236"/>
      <c r="O698" s="236"/>
      <c r="P698" s="236"/>
      <c r="Q698" s="236"/>
      <c r="R698" s="236"/>
      <c r="S698" s="236"/>
      <c r="T698" s="237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T698" s="238" t="s">
        <v>136</v>
      </c>
      <c r="AU698" s="238" t="s">
        <v>83</v>
      </c>
      <c r="AV698" s="12" t="s">
        <v>85</v>
      </c>
      <c r="AW698" s="12" t="s">
        <v>32</v>
      </c>
      <c r="AX698" s="12" t="s">
        <v>75</v>
      </c>
      <c r="AY698" s="238" t="s">
        <v>129</v>
      </c>
    </row>
    <row r="699" s="13" customFormat="1">
      <c r="A699" s="13"/>
      <c r="B699" s="239"/>
      <c r="C699" s="240"/>
      <c r="D699" s="223" t="s">
        <v>136</v>
      </c>
      <c r="E699" s="241" t="s">
        <v>1</v>
      </c>
      <c r="F699" s="242" t="s">
        <v>138</v>
      </c>
      <c r="G699" s="240"/>
      <c r="H699" s="243">
        <v>189.833</v>
      </c>
      <c r="I699" s="244"/>
      <c r="J699" s="240"/>
      <c r="K699" s="240"/>
      <c r="L699" s="245"/>
      <c r="M699" s="246"/>
      <c r="N699" s="247"/>
      <c r="O699" s="247"/>
      <c r="P699" s="247"/>
      <c r="Q699" s="247"/>
      <c r="R699" s="247"/>
      <c r="S699" s="247"/>
      <c r="T699" s="248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9" t="s">
        <v>136</v>
      </c>
      <c r="AU699" s="249" t="s">
        <v>83</v>
      </c>
      <c r="AV699" s="13" t="s">
        <v>134</v>
      </c>
      <c r="AW699" s="13" t="s">
        <v>32</v>
      </c>
      <c r="AX699" s="13" t="s">
        <v>83</v>
      </c>
      <c r="AY699" s="249" t="s">
        <v>129</v>
      </c>
    </row>
    <row r="700" s="11" customFormat="1" ht="25.92" customHeight="1">
      <c r="A700" s="11"/>
      <c r="B700" s="196"/>
      <c r="C700" s="197"/>
      <c r="D700" s="198" t="s">
        <v>74</v>
      </c>
      <c r="E700" s="199" t="s">
        <v>526</v>
      </c>
      <c r="F700" s="199" t="s">
        <v>527</v>
      </c>
      <c r="G700" s="197"/>
      <c r="H700" s="197"/>
      <c r="I700" s="200"/>
      <c r="J700" s="201">
        <f>BK700</f>
        <v>0</v>
      </c>
      <c r="K700" s="197"/>
      <c r="L700" s="202"/>
      <c r="M700" s="203"/>
      <c r="N700" s="204"/>
      <c r="O700" s="204"/>
      <c r="P700" s="205">
        <f>SUM(P701:P729)</f>
        <v>0</v>
      </c>
      <c r="Q700" s="204"/>
      <c r="R700" s="205">
        <f>SUM(R701:R729)</f>
        <v>0</v>
      </c>
      <c r="S700" s="204"/>
      <c r="T700" s="206">
        <f>SUM(T701:T729)</f>
        <v>0</v>
      </c>
      <c r="U700" s="11"/>
      <c r="V700" s="11"/>
      <c r="W700" s="11"/>
      <c r="X700" s="11"/>
      <c r="Y700" s="11"/>
      <c r="Z700" s="11"/>
      <c r="AA700" s="11"/>
      <c r="AB700" s="11"/>
      <c r="AC700" s="11"/>
      <c r="AD700" s="11"/>
      <c r="AE700" s="11"/>
      <c r="AR700" s="207" t="s">
        <v>83</v>
      </c>
      <c r="AT700" s="208" t="s">
        <v>74</v>
      </c>
      <c r="AU700" s="208" t="s">
        <v>75</v>
      </c>
      <c r="AY700" s="207" t="s">
        <v>129</v>
      </c>
      <c r="BK700" s="209">
        <f>SUM(BK701:BK729)</f>
        <v>0</v>
      </c>
    </row>
    <row r="701" s="2" customFormat="1" ht="16.5" customHeight="1">
      <c r="A701" s="38"/>
      <c r="B701" s="39"/>
      <c r="C701" s="210" t="s">
        <v>358</v>
      </c>
      <c r="D701" s="210" t="s">
        <v>130</v>
      </c>
      <c r="E701" s="211" t="s">
        <v>529</v>
      </c>
      <c r="F701" s="212" t="s">
        <v>530</v>
      </c>
      <c r="G701" s="213" t="s">
        <v>141</v>
      </c>
      <c r="H701" s="214">
        <v>1.8200000000000001</v>
      </c>
      <c r="I701" s="215"/>
      <c r="J701" s="216">
        <f>ROUND(I701*H701,2)</f>
        <v>0</v>
      </c>
      <c r="K701" s="212" t="s">
        <v>1</v>
      </c>
      <c r="L701" s="44"/>
      <c r="M701" s="217" t="s">
        <v>1</v>
      </c>
      <c r="N701" s="218" t="s">
        <v>40</v>
      </c>
      <c r="O701" s="91"/>
      <c r="P701" s="219">
        <f>O701*H701</f>
        <v>0</v>
      </c>
      <c r="Q701" s="219">
        <v>0</v>
      </c>
      <c r="R701" s="219">
        <f>Q701*H701</f>
        <v>0</v>
      </c>
      <c r="S701" s="219">
        <v>0</v>
      </c>
      <c r="T701" s="220">
        <f>S701*H701</f>
        <v>0</v>
      </c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R701" s="221" t="s">
        <v>134</v>
      </c>
      <c r="AT701" s="221" t="s">
        <v>130</v>
      </c>
      <c r="AU701" s="221" t="s">
        <v>83</v>
      </c>
      <c r="AY701" s="17" t="s">
        <v>129</v>
      </c>
      <c r="BE701" s="222">
        <f>IF(N701="základní",J701,0)</f>
        <v>0</v>
      </c>
      <c r="BF701" s="222">
        <f>IF(N701="snížená",J701,0)</f>
        <v>0</v>
      </c>
      <c r="BG701" s="222">
        <f>IF(N701="zákl. přenesená",J701,0)</f>
        <v>0</v>
      </c>
      <c r="BH701" s="222">
        <f>IF(N701="sníž. přenesená",J701,0)</f>
        <v>0</v>
      </c>
      <c r="BI701" s="222">
        <f>IF(N701="nulová",J701,0)</f>
        <v>0</v>
      </c>
      <c r="BJ701" s="17" t="s">
        <v>83</v>
      </c>
      <c r="BK701" s="222">
        <f>ROUND(I701*H701,2)</f>
        <v>0</v>
      </c>
      <c r="BL701" s="17" t="s">
        <v>134</v>
      </c>
      <c r="BM701" s="221" t="s">
        <v>836</v>
      </c>
    </row>
    <row r="702" s="2" customFormat="1">
      <c r="A702" s="38"/>
      <c r="B702" s="39"/>
      <c r="C702" s="40"/>
      <c r="D702" s="223" t="s">
        <v>135</v>
      </c>
      <c r="E702" s="40"/>
      <c r="F702" s="224" t="s">
        <v>530</v>
      </c>
      <c r="G702" s="40"/>
      <c r="H702" s="40"/>
      <c r="I702" s="225"/>
      <c r="J702" s="40"/>
      <c r="K702" s="40"/>
      <c r="L702" s="44"/>
      <c r="M702" s="226"/>
      <c r="N702" s="227"/>
      <c r="O702" s="91"/>
      <c r="P702" s="91"/>
      <c r="Q702" s="91"/>
      <c r="R702" s="91"/>
      <c r="S702" s="91"/>
      <c r="T702" s="92"/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T702" s="17" t="s">
        <v>135</v>
      </c>
      <c r="AU702" s="17" t="s">
        <v>83</v>
      </c>
    </row>
    <row r="703" s="14" customFormat="1">
      <c r="A703" s="14"/>
      <c r="B703" s="250"/>
      <c r="C703" s="251"/>
      <c r="D703" s="223" t="s">
        <v>136</v>
      </c>
      <c r="E703" s="252" t="s">
        <v>1</v>
      </c>
      <c r="F703" s="253" t="s">
        <v>691</v>
      </c>
      <c r="G703" s="251"/>
      <c r="H703" s="252" t="s">
        <v>1</v>
      </c>
      <c r="I703" s="254"/>
      <c r="J703" s="251"/>
      <c r="K703" s="251"/>
      <c r="L703" s="255"/>
      <c r="M703" s="256"/>
      <c r="N703" s="257"/>
      <c r="O703" s="257"/>
      <c r="P703" s="257"/>
      <c r="Q703" s="257"/>
      <c r="R703" s="257"/>
      <c r="S703" s="257"/>
      <c r="T703" s="258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9" t="s">
        <v>136</v>
      </c>
      <c r="AU703" s="259" t="s">
        <v>83</v>
      </c>
      <c r="AV703" s="14" t="s">
        <v>83</v>
      </c>
      <c r="AW703" s="14" t="s">
        <v>32</v>
      </c>
      <c r="AX703" s="14" t="s">
        <v>75</v>
      </c>
      <c r="AY703" s="259" t="s">
        <v>129</v>
      </c>
    </row>
    <row r="704" s="12" customFormat="1">
      <c r="A704" s="12"/>
      <c r="B704" s="228"/>
      <c r="C704" s="229"/>
      <c r="D704" s="223" t="s">
        <v>136</v>
      </c>
      <c r="E704" s="230" t="s">
        <v>1</v>
      </c>
      <c r="F704" s="231" t="s">
        <v>601</v>
      </c>
      <c r="G704" s="229"/>
      <c r="H704" s="232">
        <v>1.8200000000000001</v>
      </c>
      <c r="I704" s="233"/>
      <c r="J704" s="229"/>
      <c r="K704" s="229"/>
      <c r="L704" s="234"/>
      <c r="M704" s="235"/>
      <c r="N704" s="236"/>
      <c r="O704" s="236"/>
      <c r="P704" s="236"/>
      <c r="Q704" s="236"/>
      <c r="R704" s="236"/>
      <c r="S704" s="236"/>
      <c r="T704" s="237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T704" s="238" t="s">
        <v>136</v>
      </c>
      <c r="AU704" s="238" t="s">
        <v>83</v>
      </c>
      <c r="AV704" s="12" t="s">
        <v>85</v>
      </c>
      <c r="AW704" s="12" t="s">
        <v>32</v>
      </c>
      <c r="AX704" s="12" t="s">
        <v>75</v>
      </c>
      <c r="AY704" s="238" t="s">
        <v>129</v>
      </c>
    </row>
    <row r="705" s="13" customFormat="1">
      <c r="A705" s="13"/>
      <c r="B705" s="239"/>
      <c r="C705" s="240"/>
      <c r="D705" s="223" t="s">
        <v>136</v>
      </c>
      <c r="E705" s="241" t="s">
        <v>1</v>
      </c>
      <c r="F705" s="242" t="s">
        <v>138</v>
      </c>
      <c r="G705" s="240"/>
      <c r="H705" s="243">
        <v>1.8200000000000001</v>
      </c>
      <c r="I705" s="244"/>
      <c r="J705" s="240"/>
      <c r="K705" s="240"/>
      <c r="L705" s="245"/>
      <c r="M705" s="246"/>
      <c r="N705" s="247"/>
      <c r="O705" s="247"/>
      <c r="P705" s="247"/>
      <c r="Q705" s="247"/>
      <c r="R705" s="247"/>
      <c r="S705" s="247"/>
      <c r="T705" s="248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9" t="s">
        <v>136</v>
      </c>
      <c r="AU705" s="249" t="s">
        <v>83</v>
      </c>
      <c r="AV705" s="13" t="s">
        <v>134</v>
      </c>
      <c r="AW705" s="13" t="s">
        <v>32</v>
      </c>
      <c r="AX705" s="13" t="s">
        <v>83</v>
      </c>
      <c r="AY705" s="249" t="s">
        <v>129</v>
      </c>
    </row>
    <row r="706" s="2" customFormat="1" ht="21.75" customHeight="1">
      <c r="A706" s="38"/>
      <c r="B706" s="39"/>
      <c r="C706" s="210" t="s">
        <v>837</v>
      </c>
      <c r="D706" s="210" t="s">
        <v>130</v>
      </c>
      <c r="E706" s="211" t="s">
        <v>533</v>
      </c>
      <c r="F706" s="212" t="s">
        <v>534</v>
      </c>
      <c r="G706" s="213" t="s">
        <v>141</v>
      </c>
      <c r="H706" s="214">
        <v>1.847</v>
      </c>
      <c r="I706" s="215"/>
      <c r="J706" s="216">
        <f>ROUND(I706*H706,2)</f>
        <v>0</v>
      </c>
      <c r="K706" s="212" t="s">
        <v>1</v>
      </c>
      <c r="L706" s="44"/>
      <c r="M706" s="217" t="s">
        <v>1</v>
      </c>
      <c r="N706" s="218" t="s">
        <v>40</v>
      </c>
      <c r="O706" s="91"/>
      <c r="P706" s="219">
        <f>O706*H706</f>
        <v>0</v>
      </c>
      <c r="Q706" s="219">
        <v>0</v>
      </c>
      <c r="R706" s="219">
        <f>Q706*H706</f>
        <v>0</v>
      </c>
      <c r="S706" s="219">
        <v>0</v>
      </c>
      <c r="T706" s="220">
        <f>S706*H706</f>
        <v>0</v>
      </c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R706" s="221" t="s">
        <v>134</v>
      </c>
      <c r="AT706" s="221" t="s">
        <v>130</v>
      </c>
      <c r="AU706" s="221" t="s">
        <v>83</v>
      </c>
      <c r="AY706" s="17" t="s">
        <v>129</v>
      </c>
      <c r="BE706" s="222">
        <f>IF(N706="základní",J706,0)</f>
        <v>0</v>
      </c>
      <c r="BF706" s="222">
        <f>IF(N706="snížená",J706,0)</f>
        <v>0</v>
      </c>
      <c r="BG706" s="222">
        <f>IF(N706="zákl. přenesená",J706,0)</f>
        <v>0</v>
      </c>
      <c r="BH706" s="222">
        <f>IF(N706="sníž. přenesená",J706,0)</f>
        <v>0</v>
      </c>
      <c r="BI706" s="222">
        <f>IF(N706="nulová",J706,0)</f>
        <v>0</v>
      </c>
      <c r="BJ706" s="17" t="s">
        <v>83</v>
      </c>
      <c r="BK706" s="222">
        <f>ROUND(I706*H706,2)</f>
        <v>0</v>
      </c>
      <c r="BL706" s="17" t="s">
        <v>134</v>
      </c>
      <c r="BM706" s="221" t="s">
        <v>838</v>
      </c>
    </row>
    <row r="707" s="2" customFormat="1">
      <c r="A707" s="38"/>
      <c r="B707" s="39"/>
      <c r="C707" s="40"/>
      <c r="D707" s="223" t="s">
        <v>135</v>
      </c>
      <c r="E707" s="40"/>
      <c r="F707" s="224" t="s">
        <v>534</v>
      </c>
      <c r="G707" s="40"/>
      <c r="H707" s="40"/>
      <c r="I707" s="225"/>
      <c r="J707" s="40"/>
      <c r="K707" s="40"/>
      <c r="L707" s="44"/>
      <c r="M707" s="226"/>
      <c r="N707" s="227"/>
      <c r="O707" s="91"/>
      <c r="P707" s="91"/>
      <c r="Q707" s="91"/>
      <c r="R707" s="91"/>
      <c r="S707" s="91"/>
      <c r="T707" s="92"/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T707" s="17" t="s">
        <v>135</v>
      </c>
      <c r="AU707" s="17" t="s">
        <v>83</v>
      </c>
    </row>
    <row r="708" s="12" customFormat="1">
      <c r="A708" s="12"/>
      <c r="B708" s="228"/>
      <c r="C708" s="229"/>
      <c r="D708" s="223" t="s">
        <v>136</v>
      </c>
      <c r="E708" s="230" t="s">
        <v>1</v>
      </c>
      <c r="F708" s="231" t="s">
        <v>602</v>
      </c>
      <c r="G708" s="229"/>
      <c r="H708" s="232">
        <v>1.847</v>
      </c>
      <c r="I708" s="233"/>
      <c r="J708" s="229"/>
      <c r="K708" s="229"/>
      <c r="L708" s="234"/>
      <c r="M708" s="235"/>
      <c r="N708" s="236"/>
      <c r="O708" s="236"/>
      <c r="P708" s="236"/>
      <c r="Q708" s="236"/>
      <c r="R708" s="236"/>
      <c r="S708" s="236"/>
      <c r="T708" s="237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T708" s="238" t="s">
        <v>136</v>
      </c>
      <c r="AU708" s="238" t="s">
        <v>83</v>
      </c>
      <c r="AV708" s="12" t="s">
        <v>85</v>
      </c>
      <c r="AW708" s="12" t="s">
        <v>32</v>
      </c>
      <c r="AX708" s="12" t="s">
        <v>75</v>
      </c>
      <c r="AY708" s="238" t="s">
        <v>129</v>
      </c>
    </row>
    <row r="709" s="13" customFormat="1">
      <c r="A709" s="13"/>
      <c r="B709" s="239"/>
      <c r="C709" s="240"/>
      <c r="D709" s="223" t="s">
        <v>136</v>
      </c>
      <c r="E709" s="241" t="s">
        <v>1</v>
      </c>
      <c r="F709" s="242" t="s">
        <v>138</v>
      </c>
      <c r="G709" s="240"/>
      <c r="H709" s="243">
        <v>1.847</v>
      </c>
      <c r="I709" s="244"/>
      <c r="J709" s="240"/>
      <c r="K709" s="240"/>
      <c r="L709" s="245"/>
      <c r="M709" s="246"/>
      <c r="N709" s="247"/>
      <c r="O709" s="247"/>
      <c r="P709" s="247"/>
      <c r="Q709" s="247"/>
      <c r="R709" s="247"/>
      <c r="S709" s="247"/>
      <c r="T709" s="248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9" t="s">
        <v>136</v>
      </c>
      <c r="AU709" s="249" t="s">
        <v>83</v>
      </c>
      <c r="AV709" s="13" t="s">
        <v>134</v>
      </c>
      <c r="AW709" s="13" t="s">
        <v>32</v>
      </c>
      <c r="AX709" s="13" t="s">
        <v>83</v>
      </c>
      <c r="AY709" s="249" t="s">
        <v>129</v>
      </c>
    </row>
    <row r="710" s="2" customFormat="1" ht="16.5" customHeight="1">
      <c r="A710" s="38"/>
      <c r="B710" s="39"/>
      <c r="C710" s="210" t="s">
        <v>362</v>
      </c>
      <c r="D710" s="210" t="s">
        <v>130</v>
      </c>
      <c r="E710" s="211" t="s">
        <v>538</v>
      </c>
      <c r="F710" s="212" t="s">
        <v>539</v>
      </c>
      <c r="G710" s="213" t="s">
        <v>141</v>
      </c>
      <c r="H710" s="214">
        <v>1.8200000000000001</v>
      </c>
      <c r="I710" s="215"/>
      <c r="J710" s="216">
        <f>ROUND(I710*H710,2)</f>
        <v>0</v>
      </c>
      <c r="K710" s="212" t="s">
        <v>1</v>
      </c>
      <c r="L710" s="44"/>
      <c r="M710" s="217" t="s">
        <v>1</v>
      </c>
      <c r="N710" s="218" t="s">
        <v>40</v>
      </c>
      <c r="O710" s="91"/>
      <c r="P710" s="219">
        <f>O710*H710</f>
        <v>0</v>
      </c>
      <c r="Q710" s="219">
        <v>0</v>
      </c>
      <c r="R710" s="219">
        <f>Q710*H710</f>
        <v>0</v>
      </c>
      <c r="S710" s="219">
        <v>0</v>
      </c>
      <c r="T710" s="220">
        <f>S710*H710</f>
        <v>0</v>
      </c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R710" s="221" t="s">
        <v>134</v>
      </c>
      <c r="AT710" s="221" t="s">
        <v>130</v>
      </c>
      <c r="AU710" s="221" t="s">
        <v>83</v>
      </c>
      <c r="AY710" s="17" t="s">
        <v>129</v>
      </c>
      <c r="BE710" s="222">
        <f>IF(N710="základní",J710,0)</f>
        <v>0</v>
      </c>
      <c r="BF710" s="222">
        <f>IF(N710="snížená",J710,0)</f>
        <v>0</v>
      </c>
      <c r="BG710" s="222">
        <f>IF(N710="zákl. přenesená",J710,0)</f>
        <v>0</v>
      </c>
      <c r="BH710" s="222">
        <f>IF(N710="sníž. přenesená",J710,0)</f>
        <v>0</v>
      </c>
      <c r="BI710" s="222">
        <f>IF(N710="nulová",J710,0)</f>
        <v>0</v>
      </c>
      <c r="BJ710" s="17" t="s">
        <v>83</v>
      </c>
      <c r="BK710" s="222">
        <f>ROUND(I710*H710,2)</f>
        <v>0</v>
      </c>
      <c r="BL710" s="17" t="s">
        <v>134</v>
      </c>
      <c r="BM710" s="221" t="s">
        <v>839</v>
      </c>
    </row>
    <row r="711" s="2" customFormat="1">
      <c r="A711" s="38"/>
      <c r="B711" s="39"/>
      <c r="C711" s="40"/>
      <c r="D711" s="223" t="s">
        <v>135</v>
      </c>
      <c r="E711" s="40"/>
      <c r="F711" s="224" t="s">
        <v>539</v>
      </c>
      <c r="G711" s="40"/>
      <c r="H711" s="40"/>
      <c r="I711" s="225"/>
      <c r="J711" s="40"/>
      <c r="K711" s="40"/>
      <c r="L711" s="44"/>
      <c r="M711" s="226"/>
      <c r="N711" s="227"/>
      <c r="O711" s="91"/>
      <c r="P711" s="91"/>
      <c r="Q711" s="91"/>
      <c r="R711" s="91"/>
      <c r="S711" s="91"/>
      <c r="T711" s="92"/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  <c r="AE711" s="38"/>
      <c r="AT711" s="17" t="s">
        <v>135</v>
      </c>
      <c r="AU711" s="17" t="s">
        <v>83</v>
      </c>
    </row>
    <row r="712" s="12" customFormat="1">
      <c r="A712" s="12"/>
      <c r="B712" s="228"/>
      <c r="C712" s="229"/>
      <c r="D712" s="223" t="s">
        <v>136</v>
      </c>
      <c r="E712" s="230" t="s">
        <v>1</v>
      </c>
      <c r="F712" s="231" t="s">
        <v>601</v>
      </c>
      <c r="G712" s="229"/>
      <c r="H712" s="232">
        <v>1.8200000000000001</v>
      </c>
      <c r="I712" s="233"/>
      <c r="J712" s="229"/>
      <c r="K712" s="229"/>
      <c r="L712" s="234"/>
      <c r="M712" s="235"/>
      <c r="N712" s="236"/>
      <c r="O712" s="236"/>
      <c r="P712" s="236"/>
      <c r="Q712" s="236"/>
      <c r="R712" s="236"/>
      <c r="S712" s="236"/>
      <c r="T712" s="237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T712" s="238" t="s">
        <v>136</v>
      </c>
      <c r="AU712" s="238" t="s">
        <v>83</v>
      </c>
      <c r="AV712" s="12" t="s">
        <v>85</v>
      </c>
      <c r="AW712" s="12" t="s">
        <v>32</v>
      </c>
      <c r="AX712" s="12" t="s">
        <v>75</v>
      </c>
      <c r="AY712" s="238" t="s">
        <v>129</v>
      </c>
    </row>
    <row r="713" s="13" customFormat="1">
      <c r="A713" s="13"/>
      <c r="B713" s="239"/>
      <c r="C713" s="240"/>
      <c r="D713" s="223" t="s">
        <v>136</v>
      </c>
      <c r="E713" s="241" t="s">
        <v>1</v>
      </c>
      <c r="F713" s="242" t="s">
        <v>138</v>
      </c>
      <c r="G713" s="240"/>
      <c r="H713" s="243">
        <v>1.8200000000000001</v>
      </c>
      <c r="I713" s="244"/>
      <c r="J713" s="240"/>
      <c r="K713" s="240"/>
      <c r="L713" s="245"/>
      <c r="M713" s="246"/>
      <c r="N713" s="247"/>
      <c r="O713" s="247"/>
      <c r="P713" s="247"/>
      <c r="Q713" s="247"/>
      <c r="R713" s="247"/>
      <c r="S713" s="247"/>
      <c r="T713" s="248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49" t="s">
        <v>136</v>
      </c>
      <c r="AU713" s="249" t="s">
        <v>83</v>
      </c>
      <c r="AV713" s="13" t="s">
        <v>134</v>
      </c>
      <c r="AW713" s="13" t="s">
        <v>32</v>
      </c>
      <c r="AX713" s="13" t="s">
        <v>83</v>
      </c>
      <c r="AY713" s="249" t="s">
        <v>129</v>
      </c>
    </row>
    <row r="714" s="2" customFormat="1" ht="16.5" customHeight="1">
      <c r="A714" s="38"/>
      <c r="B714" s="39"/>
      <c r="C714" s="210" t="s">
        <v>840</v>
      </c>
      <c r="D714" s="210" t="s">
        <v>130</v>
      </c>
      <c r="E714" s="211" t="s">
        <v>542</v>
      </c>
      <c r="F714" s="212" t="s">
        <v>543</v>
      </c>
      <c r="G714" s="213" t="s">
        <v>300</v>
      </c>
      <c r="H714" s="214">
        <v>2</v>
      </c>
      <c r="I714" s="215"/>
      <c r="J714" s="216">
        <f>ROUND(I714*H714,2)</f>
        <v>0</v>
      </c>
      <c r="K714" s="212" t="s">
        <v>1</v>
      </c>
      <c r="L714" s="44"/>
      <c r="M714" s="217" t="s">
        <v>1</v>
      </c>
      <c r="N714" s="218" t="s">
        <v>40</v>
      </c>
      <c r="O714" s="91"/>
      <c r="P714" s="219">
        <f>O714*H714</f>
        <v>0</v>
      </c>
      <c r="Q714" s="219">
        <v>0</v>
      </c>
      <c r="R714" s="219">
        <f>Q714*H714</f>
        <v>0</v>
      </c>
      <c r="S714" s="219">
        <v>0</v>
      </c>
      <c r="T714" s="220">
        <f>S714*H714</f>
        <v>0</v>
      </c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  <c r="AE714" s="38"/>
      <c r="AR714" s="221" t="s">
        <v>134</v>
      </c>
      <c r="AT714" s="221" t="s">
        <v>130</v>
      </c>
      <c r="AU714" s="221" t="s">
        <v>83</v>
      </c>
      <c r="AY714" s="17" t="s">
        <v>129</v>
      </c>
      <c r="BE714" s="222">
        <f>IF(N714="základní",J714,0)</f>
        <v>0</v>
      </c>
      <c r="BF714" s="222">
        <f>IF(N714="snížená",J714,0)</f>
        <v>0</v>
      </c>
      <c r="BG714" s="222">
        <f>IF(N714="zákl. přenesená",J714,0)</f>
        <v>0</v>
      </c>
      <c r="BH714" s="222">
        <f>IF(N714="sníž. přenesená",J714,0)</f>
        <v>0</v>
      </c>
      <c r="BI714" s="222">
        <f>IF(N714="nulová",J714,0)</f>
        <v>0</v>
      </c>
      <c r="BJ714" s="17" t="s">
        <v>83</v>
      </c>
      <c r="BK714" s="222">
        <f>ROUND(I714*H714,2)</f>
        <v>0</v>
      </c>
      <c r="BL714" s="17" t="s">
        <v>134</v>
      </c>
      <c r="BM714" s="221" t="s">
        <v>841</v>
      </c>
    </row>
    <row r="715" s="2" customFormat="1">
      <c r="A715" s="38"/>
      <c r="B715" s="39"/>
      <c r="C715" s="40"/>
      <c r="D715" s="223" t="s">
        <v>135</v>
      </c>
      <c r="E715" s="40"/>
      <c r="F715" s="224" t="s">
        <v>543</v>
      </c>
      <c r="G715" s="40"/>
      <c r="H715" s="40"/>
      <c r="I715" s="225"/>
      <c r="J715" s="40"/>
      <c r="K715" s="40"/>
      <c r="L715" s="44"/>
      <c r="M715" s="226"/>
      <c r="N715" s="227"/>
      <c r="O715" s="91"/>
      <c r="P715" s="91"/>
      <c r="Q715" s="91"/>
      <c r="R715" s="91"/>
      <c r="S715" s="91"/>
      <c r="T715" s="92"/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  <c r="AE715" s="38"/>
      <c r="AT715" s="17" t="s">
        <v>135</v>
      </c>
      <c r="AU715" s="17" t="s">
        <v>83</v>
      </c>
    </row>
    <row r="716" s="12" customFormat="1">
      <c r="A716" s="12"/>
      <c r="B716" s="228"/>
      <c r="C716" s="229"/>
      <c r="D716" s="223" t="s">
        <v>136</v>
      </c>
      <c r="E716" s="230" t="s">
        <v>1</v>
      </c>
      <c r="F716" s="231" t="s">
        <v>842</v>
      </c>
      <c r="G716" s="229"/>
      <c r="H716" s="232">
        <v>2</v>
      </c>
      <c r="I716" s="233"/>
      <c r="J716" s="229"/>
      <c r="K716" s="229"/>
      <c r="L716" s="234"/>
      <c r="M716" s="235"/>
      <c r="N716" s="236"/>
      <c r="O716" s="236"/>
      <c r="P716" s="236"/>
      <c r="Q716" s="236"/>
      <c r="R716" s="236"/>
      <c r="S716" s="236"/>
      <c r="T716" s="237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T716" s="238" t="s">
        <v>136</v>
      </c>
      <c r="AU716" s="238" t="s">
        <v>83</v>
      </c>
      <c r="AV716" s="12" t="s">
        <v>85</v>
      </c>
      <c r="AW716" s="12" t="s">
        <v>32</v>
      </c>
      <c r="AX716" s="12" t="s">
        <v>75</v>
      </c>
      <c r="AY716" s="238" t="s">
        <v>129</v>
      </c>
    </row>
    <row r="717" s="13" customFormat="1">
      <c r="A717" s="13"/>
      <c r="B717" s="239"/>
      <c r="C717" s="240"/>
      <c r="D717" s="223" t="s">
        <v>136</v>
      </c>
      <c r="E717" s="241" t="s">
        <v>1</v>
      </c>
      <c r="F717" s="242" t="s">
        <v>138</v>
      </c>
      <c r="G717" s="240"/>
      <c r="H717" s="243">
        <v>2</v>
      </c>
      <c r="I717" s="244"/>
      <c r="J717" s="240"/>
      <c r="K717" s="240"/>
      <c r="L717" s="245"/>
      <c r="M717" s="246"/>
      <c r="N717" s="247"/>
      <c r="O717" s="247"/>
      <c r="P717" s="247"/>
      <c r="Q717" s="247"/>
      <c r="R717" s="247"/>
      <c r="S717" s="247"/>
      <c r="T717" s="248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9" t="s">
        <v>136</v>
      </c>
      <c r="AU717" s="249" t="s">
        <v>83</v>
      </c>
      <c r="AV717" s="13" t="s">
        <v>134</v>
      </c>
      <c r="AW717" s="13" t="s">
        <v>32</v>
      </c>
      <c r="AX717" s="13" t="s">
        <v>83</v>
      </c>
      <c r="AY717" s="249" t="s">
        <v>129</v>
      </c>
    </row>
    <row r="718" s="2" customFormat="1" ht="16.5" customHeight="1">
      <c r="A718" s="38"/>
      <c r="B718" s="39"/>
      <c r="C718" s="210" t="s">
        <v>365</v>
      </c>
      <c r="D718" s="210" t="s">
        <v>130</v>
      </c>
      <c r="E718" s="211" t="s">
        <v>547</v>
      </c>
      <c r="F718" s="212" t="s">
        <v>548</v>
      </c>
      <c r="G718" s="213" t="s">
        <v>300</v>
      </c>
      <c r="H718" s="214">
        <v>1</v>
      </c>
      <c r="I718" s="215"/>
      <c r="J718" s="216">
        <f>ROUND(I718*H718,2)</f>
        <v>0</v>
      </c>
      <c r="K718" s="212" t="s">
        <v>1</v>
      </c>
      <c r="L718" s="44"/>
      <c r="M718" s="217" t="s">
        <v>1</v>
      </c>
      <c r="N718" s="218" t="s">
        <v>40</v>
      </c>
      <c r="O718" s="91"/>
      <c r="P718" s="219">
        <f>O718*H718</f>
        <v>0</v>
      </c>
      <c r="Q718" s="219">
        <v>0</v>
      </c>
      <c r="R718" s="219">
        <f>Q718*H718</f>
        <v>0</v>
      </c>
      <c r="S718" s="219">
        <v>0</v>
      </c>
      <c r="T718" s="220">
        <f>S718*H718</f>
        <v>0</v>
      </c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R718" s="221" t="s">
        <v>134</v>
      </c>
      <c r="AT718" s="221" t="s">
        <v>130</v>
      </c>
      <c r="AU718" s="221" t="s">
        <v>83</v>
      </c>
      <c r="AY718" s="17" t="s">
        <v>129</v>
      </c>
      <c r="BE718" s="222">
        <f>IF(N718="základní",J718,0)</f>
        <v>0</v>
      </c>
      <c r="BF718" s="222">
        <f>IF(N718="snížená",J718,0)</f>
        <v>0</v>
      </c>
      <c r="BG718" s="222">
        <f>IF(N718="zákl. přenesená",J718,0)</f>
        <v>0</v>
      </c>
      <c r="BH718" s="222">
        <f>IF(N718="sníž. přenesená",J718,0)</f>
        <v>0</v>
      </c>
      <c r="BI718" s="222">
        <f>IF(N718="nulová",J718,0)</f>
        <v>0</v>
      </c>
      <c r="BJ718" s="17" t="s">
        <v>83</v>
      </c>
      <c r="BK718" s="222">
        <f>ROUND(I718*H718,2)</f>
        <v>0</v>
      </c>
      <c r="BL718" s="17" t="s">
        <v>134</v>
      </c>
      <c r="BM718" s="221" t="s">
        <v>843</v>
      </c>
    </row>
    <row r="719" s="2" customFormat="1">
      <c r="A719" s="38"/>
      <c r="B719" s="39"/>
      <c r="C719" s="40"/>
      <c r="D719" s="223" t="s">
        <v>135</v>
      </c>
      <c r="E719" s="40"/>
      <c r="F719" s="224" t="s">
        <v>548</v>
      </c>
      <c r="G719" s="40"/>
      <c r="H719" s="40"/>
      <c r="I719" s="225"/>
      <c r="J719" s="40"/>
      <c r="K719" s="40"/>
      <c r="L719" s="44"/>
      <c r="M719" s="226"/>
      <c r="N719" s="227"/>
      <c r="O719" s="91"/>
      <c r="P719" s="91"/>
      <c r="Q719" s="91"/>
      <c r="R719" s="91"/>
      <c r="S719" s="91"/>
      <c r="T719" s="92"/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T719" s="17" t="s">
        <v>135</v>
      </c>
      <c r="AU719" s="17" t="s">
        <v>83</v>
      </c>
    </row>
    <row r="720" s="12" customFormat="1">
      <c r="A720" s="12"/>
      <c r="B720" s="228"/>
      <c r="C720" s="229"/>
      <c r="D720" s="223" t="s">
        <v>136</v>
      </c>
      <c r="E720" s="230" t="s">
        <v>1</v>
      </c>
      <c r="F720" s="231" t="s">
        <v>83</v>
      </c>
      <c r="G720" s="229"/>
      <c r="H720" s="232">
        <v>1</v>
      </c>
      <c r="I720" s="233"/>
      <c r="J720" s="229"/>
      <c r="K720" s="229"/>
      <c r="L720" s="234"/>
      <c r="M720" s="235"/>
      <c r="N720" s="236"/>
      <c r="O720" s="236"/>
      <c r="P720" s="236"/>
      <c r="Q720" s="236"/>
      <c r="R720" s="236"/>
      <c r="S720" s="236"/>
      <c r="T720" s="237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T720" s="238" t="s">
        <v>136</v>
      </c>
      <c r="AU720" s="238" t="s">
        <v>83</v>
      </c>
      <c r="AV720" s="12" t="s">
        <v>85</v>
      </c>
      <c r="AW720" s="12" t="s">
        <v>32</v>
      </c>
      <c r="AX720" s="12" t="s">
        <v>75</v>
      </c>
      <c r="AY720" s="238" t="s">
        <v>129</v>
      </c>
    </row>
    <row r="721" s="13" customFormat="1">
      <c r="A721" s="13"/>
      <c r="B721" s="239"/>
      <c r="C721" s="240"/>
      <c r="D721" s="223" t="s">
        <v>136</v>
      </c>
      <c r="E721" s="241" t="s">
        <v>1</v>
      </c>
      <c r="F721" s="242" t="s">
        <v>138</v>
      </c>
      <c r="G721" s="240"/>
      <c r="H721" s="243">
        <v>1</v>
      </c>
      <c r="I721" s="244"/>
      <c r="J721" s="240"/>
      <c r="K721" s="240"/>
      <c r="L721" s="245"/>
      <c r="M721" s="246"/>
      <c r="N721" s="247"/>
      <c r="O721" s="247"/>
      <c r="P721" s="247"/>
      <c r="Q721" s="247"/>
      <c r="R721" s="247"/>
      <c r="S721" s="247"/>
      <c r="T721" s="248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49" t="s">
        <v>136</v>
      </c>
      <c r="AU721" s="249" t="s">
        <v>83</v>
      </c>
      <c r="AV721" s="13" t="s">
        <v>134</v>
      </c>
      <c r="AW721" s="13" t="s">
        <v>32</v>
      </c>
      <c r="AX721" s="13" t="s">
        <v>83</v>
      </c>
      <c r="AY721" s="249" t="s">
        <v>129</v>
      </c>
    </row>
    <row r="722" s="2" customFormat="1" ht="16.5" customHeight="1">
      <c r="A722" s="38"/>
      <c r="B722" s="39"/>
      <c r="C722" s="210" t="s">
        <v>844</v>
      </c>
      <c r="D722" s="210" t="s">
        <v>130</v>
      </c>
      <c r="E722" s="211" t="s">
        <v>550</v>
      </c>
      <c r="F722" s="212" t="s">
        <v>551</v>
      </c>
      <c r="G722" s="213" t="s">
        <v>300</v>
      </c>
      <c r="H722" s="214">
        <v>1</v>
      </c>
      <c r="I722" s="215"/>
      <c r="J722" s="216">
        <f>ROUND(I722*H722,2)</f>
        <v>0</v>
      </c>
      <c r="K722" s="212" t="s">
        <v>1</v>
      </c>
      <c r="L722" s="44"/>
      <c r="M722" s="217" t="s">
        <v>1</v>
      </c>
      <c r="N722" s="218" t="s">
        <v>40</v>
      </c>
      <c r="O722" s="91"/>
      <c r="P722" s="219">
        <f>O722*H722</f>
        <v>0</v>
      </c>
      <c r="Q722" s="219">
        <v>0</v>
      </c>
      <c r="R722" s="219">
        <f>Q722*H722</f>
        <v>0</v>
      </c>
      <c r="S722" s="219">
        <v>0</v>
      </c>
      <c r="T722" s="220">
        <f>S722*H722</f>
        <v>0</v>
      </c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R722" s="221" t="s">
        <v>134</v>
      </c>
      <c r="AT722" s="221" t="s">
        <v>130</v>
      </c>
      <c r="AU722" s="221" t="s">
        <v>83</v>
      </c>
      <c r="AY722" s="17" t="s">
        <v>129</v>
      </c>
      <c r="BE722" s="222">
        <f>IF(N722="základní",J722,0)</f>
        <v>0</v>
      </c>
      <c r="BF722" s="222">
        <f>IF(N722="snížená",J722,0)</f>
        <v>0</v>
      </c>
      <c r="BG722" s="222">
        <f>IF(N722="zákl. přenesená",J722,0)</f>
        <v>0</v>
      </c>
      <c r="BH722" s="222">
        <f>IF(N722="sníž. přenesená",J722,0)</f>
        <v>0</v>
      </c>
      <c r="BI722" s="222">
        <f>IF(N722="nulová",J722,0)</f>
        <v>0</v>
      </c>
      <c r="BJ722" s="17" t="s">
        <v>83</v>
      </c>
      <c r="BK722" s="222">
        <f>ROUND(I722*H722,2)</f>
        <v>0</v>
      </c>
      <c r="BL722" s="17" t="s">
        <v>134</v>
      </c>
      <c r="BM722" s="221" t="s">
        <v>845</v>
      </c>
    </row>
    <row r="723" s="2" customFormat="1">
      <c r="A723" s="38"/>
      <c r="B723" s="39"/>
      <c r="C723" s="40"/>
      <c r="D723" s="223" t="s">
        <v>135</v>
      </c>
      <c r="E723" s="40"/>
      <c r="F723" s="224" t="s">
        <v>551</v>
      </c>
      <c r="G723" s="40"/>
      <c r="H723" s="40"/>
      <c r="I723" s="225"/>
      <c r="J723" s="40"/>
      <c r="K723" s="40"/>
      <c r="L723" s="44"/>
      <c r="M723" s="226"/>
      <c r="N723" s="227"/>
      <c r="O723" s="91"/>
      <c r="P723" s="91"/>
      <c r="Q723" s="91"/>
      <c r="R723" s="91"/>
      <c r="S723" s="91"/>
      <c r="T723" s="92"/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  <c r="AT723" s="17" t="s">
        <v>135</v>
      </c>
      <c r="AU723" s="17" t="s">
        <v>83</v>
      </c>
    </row>
    <row r="724" s="12" customFormat="1">
      <c r="A724" s="12"/>
      <c r="B724" s="228"/>
      <c r="C724" s="229"/>
      <c r="D724" s="223" t="s">
        <v>136</v>
      </c>
      <c r="E724" s="230" t="s">
        <v>1</v>
      </c>
      <c r="F724" s="231" t="s">
        <v>83</v>
      </c>
      <c r="G724" s="229"/>
      <c r="H724" s="232">
        <v>1</v>
      </c>
      <c r="I724" s="233"/>
      <c r="J724" s="229"/>
      <c r="K724" s="229"/>
      <c r="L724" s="234"/>
      <c r="M724" s="235"/>
      <c r="N724" s="236"/>
      <c r="O724" s="236"/>
      <c r="P724" s="236"/>
      <c r="Q724" s="236"/>
      <c r="R724" s="236"/>
      <c r="S724" s="236"/>
      <c r="T724" s="237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T724" s="238" t="s">
        <v>136</v>
      </c>
      <c r="AU724" s="238" t="s">
        <v>83</v>
      </c>
      <c r="AV724" s="12" t="s">
        <v>85</v>
      </c>
      <c r="AW724" s="12" t="s">
        <v>32</v>
      </c>
      <c r="AX724" s="12" t="s">
        <v>75</v>
      </c>
      <c r="AY724" s="238" t="s">
        <v>129</v>
      </c>
    </row>
    <row r="725" s="13" customFormat="1">
      <c r="A725" s="13"/>
      <c r="B725" s="239"/>
      <c r="C725" s="240"/>
      <c r="D725" s="223" t="s">
        <v>136</v>
      </c>
      <c r="E725" s="241" t="s">
        <v>1</v>
      </c>
      <c r="F725" s="242" t="s">
        <v>138</v>
      </c>
      <c r="G725" s="240"/>
      <c r="H725" s="243">
        <v>1</v>
      </c>
      <c r="I725" s="244"/>
      <c r="J725" s="240"/>
      <c r="K725" s="240"/>
      <c r="L725" s="245"/>
      <c r="M725" s="246"/>
      <c r="N725" s="247"/>
      <c r="O725" s="247"/>
      <c r="P725" s="247"/>
      <c r="Q725" s="247"/>
      <c r="R725" s="247"/>
      <c r="S725" s="247"/>
      <c r="T725" s="248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9" t="s">
        <v>136</v>
      </c>
      <c r="AU725" s="249" t="s">
        <v>83</v>
      </c>
      <c r="AV725" s="13" t="s">
        <v>134</v>
      </c>
      <c r="AW725" s="13" t="s">
        <v>32</v>
      </c>
      <c r="AX725" s="13" t="s">
        <v>83</v>
      </c>
      <c r="AY725" s="249" t="s">
        <v>129</v>
      </c>
    </row>
    <row r="726" s="2" customFormat="1" ht="16.5" customHeight="1">
      <c r="A726" s="38"/>
      <c r="B726" s="39"/>
      <c r="C726" s="210" t="s">
        <v>369</v>
      </c>
      <c r="D726" s="210" t="s">
        <v>130</v>
      </c>
      <c r="E726" s="211" t="s">
        <v>554</v>
      </c>
      <c r="F726" s="212" t="s">
        <v>555</v>
      </c>
      <c r="G726" s="213" t="s">
        <v>300</v>
      </c>
      <c r="H726" s="214">
        <v>1</v>
      </c>
      <c r="I726" s="215"/>
      <c r="J726" s="216">
        <f>ROUND(I726*H726,2)</f>
        <v>0</v>
      </c>
      <c r="K726" s="212" t="s">
        <v>1</v>
      </c>
      <c r="L726" s="44"/>
      <c r="M726" s="217" t="s">
        <v>1</v>
      </c>
      <c r="N726" s="218" t="s">
        <v>40</v>
      </c>
      <c r="O726" s="91"/>
      <c r="P726" s="219">
        <f>O726*H726</f>
        <v>0</v>
      </c>
      <c r="Q726" s="219">
        <v>0</v>
      </c>
      <c r="R726" s="219">
        <f>Q726*H726</f>
        <v>0</v>
      </c>
      <c r="S726" s="219">
        <v>0</v>
      </c>
      <c r="T726" s="220">
        <f>S726*H726</f>
        <v>0</v>
      </c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R726" s="221" t="s">
        <v>134</v>
      </c>
      <c r="AT726" s="221" t="s">
        <v>130</v>
      </c>
      <c r="AU726" s="221" t="s">
        <v>83</v>
      </c>
      <c r="AY726" s="17" t="s">
        <v>129</v>
      </c>
      <c r="BE726" s="222">
        <f>IF(N726="základní",J726,0)</f>
        <v>0</v>
      </c>
      <c r="BF726" s="222">
        <f>IF(N726="snížená",J726,0)</f>
        <v>0</v>
      </c>
      <c r="BG726" s="222">
        <f>IF(N726="zákl. přenesená",J726,0)</f>
        <v>0</v>
      </c>
      <c r="BH726" s="222">
        <f>IF(N726="sníž. přenesená",J726,0)</f>
        <v>0</v>
      </c>
      <c r="BI726" s="222">
        <f>IF(N726="nulová",J726,0)</f>
        <v>0</v>
      </c>
      <c r="BJ726" s="17" t="s">
        <v>83</v>
      </c>
      <c r="BK726" s="222">
        <f>ROUND(I726*H726,2)</f>
        <v>0</v>
      </c>
      <c r="BL726" s="17" t="s">
        <v>134</v>
      </c>
      <c r="BM726" s="221" t="s">
        <v>846</v>
      </c>
    </row>
    <row r="727" s="2" customFormat="1">
      <c r="A727" s="38"/>
      <c r="B727" s="39"/>
      <c r="C727" s="40"/>
      <c r="D727" s="223" t="s">
        <v>135</v>
      </c>
      <c r="E727" s="40"/>
      <c r="F727" s="224" t="s">
        <v>555</v>
      </c>
      <c r="G727" s="40"/>
      <c r="H727" s="40"/>
      <c r="I727" s="225"/>
      <c r="J727" s="40"/>
      <c r="K727" s="40"/>
      <c r="L727" s="44"/>
      <c r="M727" s="226"/>
      <c r="N727" s="227"/>
      <c r="O727" s="91"/>
      <c r="P727" s="91"/>
      <c r="Q727" s="91"/>
      <c r="R727" s="91"/>
      <c r="S727" s="91"/>
      <c r="T727" s="92"/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T727" s="17" t="s">
        <v>135</v>
      </c>
      <c r="AU727" s="17" t="s">
        <v>83</v>
      </c>
    </row>
    <row r="728" s="12" customFormat="1">
      <c r="A728" s="12"/>
      <c r="B728" s="228"/>
      <c r="C728" s="229"/>
      <c r="D728" s="223" t="s">
        <v>136</v>
      </c>
      <c r="E728" s="230" t="s">
        <v>1</v>
      </c>
      <c r="F728" s="231" t="s">
        <v>83</v>
      </c>
      <c r="G728" s="229"/>
      <c r="H728" s="232">
        <v>1</v>
      </c>
      <c r="I728" s="233"/>
      <c r="J728" s="229"/>
      <c r="K728" s="229"/>
      <c r="L728" s="234"/>
      <c r="M728" s="235"/>
      <c r="N728" s="236"/>
      <c r="O728" s="236"/>
      <c r="P728" s="236"/>
      <c r="Q728" s="236"/>
      <c r="R728" s="236"/>
      <c r="S728" s="236"/>
      <c r="T728" s="237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T728" s="238" t="s">
        <v>136</v>
      </c>
      <c r="AU728" s="238" t="s">
        <v>83</v>
      </c>
      <c r="AV728" s="12" t="s">
        <v>85</v>
      </c>
      <c r="AW728" s="12" t="s">
        <v>32</v>
      </c>
      <c r="AX728" s="12" t="s">
        <v>75</v>
      </c>
      <c r="AY728" s="238" t="s">
        <v>129</v>
      </c>
    </row>
    <row r="729" s="13" customFormat="1">
      <c r="A729" s="13"/>
      <c r="B729" s="239"/>
      <c r="C729" s="240"/>
      <c r="D729" s="223" t="s">
        <v>136</v>
      </c>
      <c r="E729" s="241" t="s">
        <v>1</v>
      </c>
      <c r="F729" s="242" t="s">
        <v>138</v>
      </c>
      <c r="G729" s="240"/>
      <c r="H729" s="243">
        <v>1</v>
      </c>
      <c r="I729" s="244"/>
      <c r="J729" s="240"/>
      <c r="K729" s="240"/>
      <c r="L729" s="245"/>
      <c r="M729" s="271"/>
      <c r="N729" s="272"/>
      <c r="O729" s="272"/>
      <c r="P729" s="272"/>
      <c r="Q729" s="272"/>
      <c r="R729" s="272"/>
      <c r="S729" s="272"/>
      <c r="T729" s="273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9" t="s">
        <v>136</v>
      </c>
      <c r="AU729" s="249" t="s">
        <v>83</v>
      </c>
      <c r="AV729" s="13" t="s">
        <v>134</v>
      </c>
      <c r="AW729" s="13" t="s">
        <v>32</v>
      </c>
      <c r="AX729" s="13" t="s">
        <v>83</v>
      </c>
      <c r="AY729" s="249" t="s">
        <v>129</v>
      </c>
    </row>
    <row r="730" s="2" customFormat="1" ht="6.96" customHeight="1">
      <c r="A730" s="38"/>
      <c r="B730" s="66"/>
      <c r="C730" s="67"/>
      <c r="D730" s="67"/>
      <c r="E730" s="67"/>
      <c r="F730" s="67"/>
      <c r="G730" s="67"/>
      <c r="H730" s="67"/>
      <c r="I730" s="67"/>
      <c r="J730" s="67"/>
      <c r="K730" s="67"/>
      <c r="L730" s="44"/>
      <c r="M730" s="38"/>
      <c r="O730" s="38"/>
      <c r="P730" s="38"/>
      <c r="Q730" s="38"/>
      <c r="R730" s="38"/>
      <c r="S730" s="38"/>
      <c r="T730" s="38"/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</row>
  </sheetData>
  <sheetProtection sheet="1" autoFilter="0" formatColumns="0" formatRows="0" objects="1" scenarios="1" spinCount="100000" saltValue="FDHKy1X9Pkln/+/hZO4eZK0yScQzd2DDDSvXKYjkIhr1ThHtX8OxlAS0Nsdpi1SVx/yEsq7DOCqq0MDBcSc6GQ==" hashValue="RR2mV9DKBJD5MefRBEcdmT1AYZQQVfqJacEcF8kNk4shlmcUbta6dPcam0WjoNkjTE++xD6ipoZ078bDyGWolw==" algorithmName="SHA-512" password="CC35"/>
  <autoFilter ref="C122:K729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Chodská Lhota - III/1921a III/1923, dešťová kanaliace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847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31</v>
      </c>
      <c r="G12" s="38"/>
      <c r="H12" s="38"/>
      <c r="I12" s="140" t="s">
        <v>22</v>
      </c>
      <c r="J12" s="144" t="str">
        <f>'Rekapitulace stavby'!AN8</f>
        <v>17. 9. 2022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Obec Chodská Lhota, Chodská Lhota 83, 345 06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ROUND((SUM(BE121:BE271)),  2)</f>
        <v>0</v>
      </c>
      <c r="G33" s="38"/>
      <c r="H33" s="38"/>
      <c r="I33" s="155">
        <v>0.20999999999999999</v>
      </c>
      <c r="J33" s="154">
        <f>ROUND(((SUM(BE121:BE271))*I33),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ROUND((SUM(BF121:BF271)),  2)</f>
        <v>0</v>
      </c>
      <c r="G34" s="38"/>
      <c r="H34" s="38"/>
      <c r="I34" s="155">
        <v>0.14999999999999999</v>
      </c>
      <c r="J34" s="154">
        <f>ROUND(((SUM(BF121:BF271))*I34),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ROUND((SUM(BG121:BG271)),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ROUND((SUM(BH121:BH271)),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ROUND((SUM(BI121:BI271)),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Chodská Lhota - III/1921a III/1923, dešťová kanaliace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SO301/5 - siln. příkopy I., II., III. (vsak.)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17. 9. 2022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Obec Chodská Lhota, Chodská Lhota 83, 345 06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110</v>
      </c>
      <c r="E98" s="182"/>
      <c r="F98" s="182"/>
      <c r="G98" s="182"/>
      <c r="H98" s="182"/>
      <c r="I98" s="182"/>
      <c r="J98" s="183">
        <f>J188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111</v>
      </c>
      <c r="E99" s="182"/>
      <c r="F99" s="182"/>
      <c r="G99" s="182"/>
      <c r="H99" s="182"/>
      <c r="I99" s="182"/>
      <c r="J99" s="183">
        <f>J225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848</v>
      </c>
      <c r="E100" s="182"/>
      <c r="F100" s="182"/>
      <c r="G100" s="182"/>
      <c r="H100" s="182"/>
      <c r="I100" s="182"/>
      <c r="J100" s="183">
        <f>J245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113</v>
      </c>
      <c r="E101" s="182"/>
      <c r="F101" s="182"/>
      <c r="G101" s="182"/>
      <c r="H101" s="182"/>
      <c r="I101" s="182"/>
      <c r="J101" s="183">
        <f>J263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115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Chodská Lhota - III/1921a III/1923, dešťová kanaliace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102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SO301/5 - siln. příkopy I., II., III. (vsak.)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17. 9. 2022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Obec Chodská Lhota, Chodská Lhota 83, 345 06</v>
      </c>
      <c r="G117" s="40"/>
      <c r="H117" s="40"/>
      <c r="I117" s="32" t="s">
        <v>30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33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0" customFormat="1" ht="29.28" customHeight="1">
      <c r="A120" s="185"/>
      <c r="B120" s="186"/>
      <c r="C120" s="187" t="s">
        <v>116</v>
      </c>
      <c r="D120" s="188" t="s">
        <v>60</v>
      </c>
      <c r="E120" s="188" t="s">
        <v>56</v>
      </c>
      <c r="F120" s="188" t="s">
        <v>57</v>
      </c>
      <c r="G120" s="188" t="s">
        <v>117</v>
      </c>
      <c r="H120" s="188" t="s">
        <v>118</v>
      </c>
      <c r="I120" s="188" t="s">
        <v>119</v>
      </c>
      <c r="J120" s="188" t="s">
        <v>106</v>
      </c>
      <c r="K120" s="189" t="s">
        <v>120</v>
      </c>
      <c r="L120" s="190"/>
      <c r="M120" s="100" t="s">
        <v>1</v>
      </c>
      <c r="N120" s="101" t="s">
        <v>39</v>
      </c>
      <c r="O120" s="101" t="s">
        <v>121</v>
      </c>
      <c r="P120" s="101" t="s">
        <v>122</v>
      </c>
      <c r="Q120" s="101" t="s">
        <v>123</v>
      </c>
      <c r="R120" s="101" t="s">
        <v>124</v>
      </c>
      <c r="S120" s="101" t="s">
        <v>125</v>
      </c>
      <c r="T120" s="102" t="s">
        <v>126</v>
      </c>
      <c r="U120" s="185"/>
      <c r="V120" s="185"/>
      <c r="W120" s="185"/>
      <c r="X120" s="185"/>
      <c r="Y120" s="185"/>
      <c r="Z120" s="185"/>
      <c r="AA120" s="185"/>
      <c r="AB120" s="185"/>
      <c r="AC120" s="185"/>
      <c r="AD120" s="185"/>
      <c r="AE120" s="185"/>
    </row>
    <row r="121" s="2" customFormat="1" ht="22.8" customHeight="1">
      <c r="A121" s="38"/>
      <c r="B121" s="39"/>
      <c r="C121" s="107" t="s">
        <v>127</v>
      </c>
      <c r="D121" s="40"/>
      <c r="E121" s="40"/>
      <c r="F121" s="40"/>
      <c r="G121" s="40"/>
      <c r="H121" s="40"/>
      <c r="I121" s="40"/>
      <c r="J121" s="191">
        <f>BK121</f>
        <v>0</v>
      </c>
      <c r="K121" s="40"/>
      <c r="L121" s="44"/>
      <c r="M121" s="103"/>
      <c r="N121" s="192"/>
      <c r="O121" s="104"/>
      <c r="P121" s="193">
        <f>P122+P188+P225+P245+P263</f>
        <v>0</v>
      </c>
      <c r="Q121" s="104"/>
      <c r="R121" s="193">
        <f>R122+R188+R225+R245+R263</f>
        <v>0</v>
      </c>
      <c r="S121" s="104"/>
      <c r="T121" s="194">
        <f>T122+T188+T225+T245+T263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74</v>
      </c>
      <c r="AU121" s="17" t="s">
        <v>108</v>
      </c>
      <c r="BK121" s="195">
        <f>BK122+BK188+BK225+BK245+BK263</f>
        <v>0</v>
      </c>
    </row>
    <row r="122" s="11" customFormat="1" ht="25.92" customHeight="1">
      <c r="A122" s="11"/>
      <c r="B122" s="196"/>
      <c r="C122" s="197"/>
      <c r="D122" s="198" t="s">
        <v>74</v>
      </c>
      <c r="E122" s="199" t="s">
        <v>83</v>
      </c>
      <c r="F122" s="199" t="s">
        <v>128</v>
      </c>
      <c r="G122" s="197"/>
      <c r="H122" s="197"/>
      <c r="I122" s="200"/>
      <c r="J122" s="201">
        <f>BK122</f>
        <v>0</v>
      </c>
      <c r="K122" s="197"/>
      <c r="L122" s="202"/>
      <c r="M122" s="203"/>
      <c r="N122" s="204"/>
      <c r="O122" s="204"/>
      <c r="P122" s="205">
        <f>SUM(P123:P187)</f>
        <v>0</v>
      </c>
      <c r="Q122" s="204"/>
      <c r="R122" s="205">
        <f>SUM(R123:R187)</f>
        <v>0</v>
      </c>
      <c r="S122" s="204"/>
      <c r="T122" s="206">
        <f>SUM(T123:T187)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7" t="s">
        <v>83</v>
      </c>
      <c r="AT122" s="208" t="s">
        <v>74</v>
      </c>
      <c r="AU122" s="208" t="s">
        <v>75</v>
      </c>
      <c r="AY122" s="207" t="s">
        <v>129</v>
      </c>
      <c r="BK122" s="209">
        <f>SUM(BK123:BK187)</f>
        <v>0</v>
      </c>
    </row>
    <row r="123" s="2" customFormat="1" ht="21.75" customHeight="1">
      <c r="A123" s="38"/>
      <c r="B123" s="39"/>
      <c r="C123" s="210" t="s">
        <v>83</v>
      </c>
      <c r="D123" s="210" t="s">
        <v>130</v>
      </c>
      <c r="E123" s="211" t="s">
        <v>144</v>
      </c>
      <c r="F123" s="212" t="s">
        <v>145</v>
      </c>
      <c r="G123" s="213" t="s">
        <v>146</v>
      </c>
      <c r="H123" s="214">
        <v>6.7199999999999998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40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134</v>
      </c>
      <c r="AT123" s="221" t="s">
        <v>130</v>
      </c>
      <c r="AU123" s="221" t="s">
        <v>83</v>
      </c>
      <c r="AY123" s="17" t="s">
        <v>129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83</v>
      </c>
      <c r="BK123" s="222">
        <f>ROUND(I123*H123,2)</f>
        <v>0</v>
      </c>
      <c r="BL123" s="17" t="s">
        <v>134</v>
      </c>
      <c r="BM123" s="221" t="s">
        <v>85</v>
      </c>
    </row>
    <row r="124" s="2" customFormat="1">
      <c r="A124" s="38"/>
      <c r="B124" s="39"/>
      <c r="C124" s="40"/>
      <c r="D124" s="223" t="s">
        <v>135</v>
      </c>
      <c r="E124" s="40"/>
      <c r="F124" s="224" t="s">
        <v>849</v>
      </c>
      <c r="G124" s="40"/>
      <c r="H124" s="40"/>
      <c r="I124" s="225"/>
      <c r="J124" s="40"/>
      <c r="K124" s="40"/>
      <c r="L124" s="44"/>
      <c r="M124" s="226"/>
      <c r="N124" s="227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135</v>
      </c>
      <c r="AU124" s="17" t="s">
        <v>83</v>
      </c>
    </row>
    <row r="125" s="14" customFormat="1">
      <c r="A125" s="14"/>
      <c r="B125" s="250"/>
      <c r="C125" s="251"/>
      <c r="D125" s="223" t="s">
        <v>136</v>
      </c>
      <c r="E125" s="252" t="s">
        <v>1</v>
      </c>
      <c r="F125" s="253" t="s">
        <v>850</v>
      </c>
      <c r="G125" s="251"/>
      <c r="H125" s="252" t="s">
        <v>1</v>
      </c>
      <c r="I125" s="254"/>
      <c r="J125" s="251"/>
      <c r="K125" s="251"/>
      <c r="L125" s="255"/>
      <c r="M125" s="256"/>
      <c r="N125" s="257"/>
      <c r="O125" s="257"/>
      <c r="P125" s="257"/>
      <c r="Q125" s="257"/>
      <c r="R125" s="257"/>
      <c r="S125" s="257"/>
      <c r="T125" s="258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9" t="s">
        <v>136</v>
      </c>
      <c r="AU125" s="259" t="s">
        <v>83</v>
      </c>
      <c r="AV125" s="14" t="s">
        <v>83</v>
      </c>
      <c r="AW125" s="14" t="s">
        <v>32</v>
      </c>
      <c r="AX125" s="14" t="s">
        <v>75</v>
      </c>
      <c r="AY125" s="259" t="s">
        <v>129</v>
      </c>
    </row>
    <row r="126" s="12" customFormat="1">
      <c r="A126" s="12"/>
      <c r="B126" s="228"/>
      <c r="C126" s="229"/>
      <c r="D126" s="223" t="s">
        <v>136</v>
      </c>
      <c r="E126" s="230" t="s">
        <v>1</v>
      </c>
      <c r="F126" s="231" t="s">
        <v>851</v>
      </c>
      <c r="G126" s="229"/>
      <c r="H126" s="232">
        <v>2.1120000000000001</v>
      </c>
      <c r="I126" s="233"/>
      <c r="J126" s="229"/>
      <c r="K126" s="229"/>
      <c r="L126" s="234"/>
      <c r="M126" s="235"/>
      <c r="N126" s="236"/>
      <c r="O126" s="236"/>
      <c r="P126" s="236"/>
      <c r="Q126" s="236"/>
      <c r="R126" s="236"/>
      <c r="S126" s="236"/>
      <c r="T126" s="237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38" t="s">
        <v>136</v>
      </c>
      <c r="AU126" s="238" t="s">
        <v>83</v>
      </c>
      <c r="AV126" s="12" t="s">
        <v>85</v>
      </c>
      <c r="AW126" s="12" t="s">
        <v>32</v>
      </c>
      <c r="AX126" s="12" t="s">
        <v>75</v>
      </c>
      <c r="AY126" s="238" t="s">
        <v>129</v>
      </c>
    </row>
    <row r="127" s="14" customFormat="1">
      <c r="A127" s="14"/>
      <c r="B127" s="250"/>
      <c r="C127" s="251"/>
      <c r="D127" s="223" t="s">
        <v>136</v>
      </c>
      <c r="E127" s="252" t="s">
        <v>1</v>
      </c>
      <c r="F127" s="253" t="s">
        <v>852</v>
      </c>
      <c r="G127" s="251"/>
      <c r="H127" s="252" t="s">
        <v>1</v>
      </c>
      <c r="I127" s="254"/>
      <c r="J127" s="251"/>
      <c r="K127" s="251"/>
      <c r="L127" s="255"/>
      <c r="M127" s="256"/>
      <c r="N127" s="257"/>
      <c r="O127" s="257"/>
      <c r="P127" s="257"/>
      <c r="Q127" s="257"/>
      <c r="R127" s="257"/>
      <c r="S127" s="257"/>
      <c r="T127" s="25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9" t="s">
        <v>136</v>
      </c>
      <c r="AU127" s="259" t="s">
        <v>83</v>
      </c>
      <c r="AV127" s="14" t="s">
        <v>83</v>
      </c>
      <c r="AW127" s="14" t="s">
        <v>32</v>
      </c>
      <c r="AX127" s="14" t="s">
        <v>75</v>
      </c>
      <c r="AY127" s="259" t="s">
        <v>129</v>
      </c>
    </row>
    <row r="128" s="12" customFormat="1">
      <c r="A128" s="12"/>
      <c r="B128" s="228"/>
      <c r="C128" s="229"/>
      <c r="D128" s="223" t="s">
        <v>136</v>
      </c>
      <c r="E128" s="230" t="s">
        <v>1</v>
      </c>
      <c r="F128" s="231" t="s">
        <v>853</v>
      </c>
      <c r="G128" s="229"/>
      <c r="H128" s="232">
        <v>4.6079999999999997</v>
      </c>
      <c r="I128" s="233"/>
      <c r="J128" s="229"/>
      <c r="K128" s="229"/>
      <c r="L128" s="234"/>
      <c r="M128" s="235"/>
      <c r="N128" s="236"/>
      <c r="O128" s="236"/>
      <c r="P128" s="236"/>
      <c r="Q128" s="236"/>
      <c r="R128" s="236"/>
      <c r="S128" s="236"/>
      <c r="T128" s="237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38" t="s">
        <v>136</v>
      </c>
      <c r="AU128" s="238" t="s">
        <v>83</v>
      </c>
      <c r="AV128" s="12" t="s">
        <v>85</v>
      </c>
      <c r="AW128" s="12" t="s">
        <v>32</v>
      </c>
      <c r="AX128" s="12" t="s">
        <v>75</v>
      </c>
      <c r="AY128" s="238" t="s">
        <v>129</v>
      </c>
    </row>
    <row r="129" s="13" customFormat="1">
      <c r="A129" s="13"/>
      <c r="B129" s="239"/>
      <c r="C129" s="240"/>
      <c r="D129" s="223" t="s">
        <v>136</v>
      </c>
      <c r="E129" s="241" t="s">
        <v>1</v>
      </c>
      <c r="F129" s="242" t="s">
        <v>138</v>
      </c>
      <c r="G129" s="240"/>
      <c r="H129" s="243">
        <v>6.7199999999999998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136</v>
      </c>
      <c r="AU129" s="249" t="s">
        <v>83</v>
      </c>
      <c r="AV129" s="13" t="s">
        <v>134</v>
      </c>
      <c r="AW129" s="13" t="s">
        <v>32</v>
      </c>
      <c r="AX129" s="13" t="s">
        <v>83</v>
      </c>
      <c r="AY129" s="249" t="s">
        <v>129</v>
      </c>
    </row>
    <row r="130" s="2" customFormat="1" ht="21.75" customHeight="1">
      <c r="A130" s="38"/>
      <c r="B130" s="39"/>
      <c r="C130" s="210" t="s">
        <v>85</v>
      </c>
      <c r="D130" s="210" t="s">
        <v>130</v>
      </c>
      <c r="E130" s="211" t="s">
        <v>158</v>
      </c>
      <c r="F130" s="212" t="s">
        <v>854</v>
      </c>
      <c r="G130" s="213" t="s">
        <v>146</v>
      </c>
      <c r="H130" s="214">
        <v>1.6799999999999999</v>
      </c>
      <c r="I130" s="215"/>
      <c r="J130" s="216">
        <f>ROUND(I130*H130,2)</f>
        <v>0</v>
      </c>
      <c r="K130" s="212" t="s">
        <v>1</v>
      </c>
      <c r="L130" s="44"/>
      <c r="M130" s="217" t="s">
        <v>1</v>
      </c>
      <c r="N130" s="218" t="s">
        <v>40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134</v>
      </c>
      <c r="AT130" s="221" t="s">
        <v>130</v>
      </c>
      <c r="AU130" s="221" t="s">
        <v>83</v>
      </c>
      <c r="AY130" s="17" t="s">
        <v>129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83</v>
      </c>
      <c r="BK130" s="222">
        <f>ROUND(I130*H130,2)</f>
        <v>0</v>
      </c>
      <c r="BL130" s="17" t="s">
        <v>134</v>
      </c>
      <c r="BM130" s="221" t="s">
        <v>134</v>
      </c>
    </row>
    <row r="131" s="2" customFormat="1">
      <c r="A131" s="38"/>
      <c r="B131" s="39"/>
      <c r="C131" s="40"/>
      <c r="D131" s="223" t="s">
        <v>135</v>
      </c>
      <c r="E131" s="40"/>
      <c r="F131" s="224" t="s">
        <v>854</v>
      </c>
      <c r="G131" s="40"/>
      <c r="H131" s="40"/>
      <c r="I131" s="225"/>
      <c r="J131" s="40"/>
      <c r="K131" s="40"/>
      <c r="L131" s="44"/>
      <c r="M131" s="226"/>
      <c r="N131" s="22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135</v>
      </c>
      <c r="AU131" s="17" t="s">
        <v>83</v>
      </c>
    </row>
    <row r="132" s="12" customFormat="1">
      <c r="A132" s="12"/>
      <c r="B132" s="228"/>
      <c r="C132" s="229"/>
      <c r="D132" s="223" t="s">
        <v>136</v>
      </c>
      <c r="E132" s="230" t="s">
        <v>1</v>
      </c>
      <c r="F132" s="231" t="s">
        <v>855</v>
      </c>
      <c r="G132" s="229"/>
      <c r="H132" s="232">
        <v>0.52800000000000002</v>
      </c>
      <c r="I132" s="233"/>
      <c r="J132" s="229"/>
      <c r="K132" s="229"/>
      <c r="L132" s="234"/>
      <c r="M132" s="235"/>
      <c r="N132" s="236"/>
      <c r="O132" s="236"/>
      <c r="P132" s="236"/>
      <c r="Q132" s="236"/>
      <c r="R132" s="236"/>
      <c r="S132" s="236"/>
      <c r="T132" s="237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38" t="s">
        <v>136</v>
      </c>
      <c r="AU132" s="238" t="s">
        <v>83</v>
      </c>
      <c r="AV132" s="12" t="s">
        <v>85</v>
      </c>
      <c r="AW132" s="12" t="s">
        <v>32</v>
      </c>
      <c r="AX132" s="12" t="s">
        <v>75</v>
      </c>
      <c r="AY132" s="238" t="s">
        <v>129</v>
      </c>
    </row>
    <row r="133" s="12" customFormat="1">
      <c r="A133" s="12"/>
      <c r="B133" s="228"/>
      <c r="C133" s="229"/>
      <c r="D133" s="223" t="s">
        <v>136</v>
      </c>
      <c r="E133" s="230" t="s">
        <v>1</v>
      </c>
      <c r="F133" s="231" t="s">
        <v>856</v>
      </c>
      <c r="G133" s="229"/>
      <c r="H133" s="232">
        <v>1.1519999999999999</v>
      </c>
      <c r="I133" s="233"/>
      <c r="J133" s="229"/>
      <c r="K133" s="229"/>
      <c r="L133" s="234"/>
      <c r="M133" s="235"/>
      <c r="N133" s="236"/>
      <c r="O133" s="236"/>
      <c r="P133" s="236"/>
      <c r="Q133" s="236"/>
      <c r="R133" s="236"/>
      <c r="S133" s="236"/>
      <c r="T133" s="237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38" t="s">
        <v>136</v>
      </c>
      <c r="AU133" s="238" t="s">
        <v>83</v>
      </c>
      <c r="AV133" s="12" t="s">
        <v>85</v>
      </c>
      <c r="AW133" s="12" t="s">
        <v>32</v>
      </c>
      <c r="AX133" s="12" t="s">
        <v>75</v>
      </c>
      <c r="AY133" s="238" t="s">
        <v>129</v>
      </c>
    </row>
    <row r="134" s="13" customFormat="1">
      <c r="A134" s="13"/>
      <c r="B134" s="239"/>
      <c r="C134" s="240"/>
      <c r="D134" s="223" t="s">
        <v>136</v>
      </c>
      <c r="E134" s="241" t="s">
        <v>1</v>
      </c>
      <c r="F134" s="242" t="s">
        <v>138</v>
      </c>
      <c r="G134" s="240"/>
      <c r="H134" s="243">
        <v>1.6799999999999999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136</v>
      </c>
      <c r="AU134" s="249" t="s">
        <v>83</v>
      </c>
      <c r="AV134" s="13" t="s">
        <v>134</v>
      </c>
      <c r="AW134" s="13" t="s">
        <v>32</v>
      </c>
      <c r="AX134" s="13" t="s">
        <v>83</v>
      </c>
      <c r="AY134" s="249" t="s">
        <v>129</v>
      </c>
    </row>
    <row r="135" s="2" customFormat="1" ht="16.5" customHeight="1">
      <c r="A135" s="38"/>
      <c r="B135" s="39"/>
      <c r="C135" s="210" t="s">
        <v>143</v>
      </c>
      <c r="D135" s="210" t="s">
        <v>130</v>
      </c>
      <c r="E135" s="211" t="s">
        <v>857</v>
      </c>
      <c r="F135" s="212" t="s">
        <v>858</v>
      </c>
      <c r="G135" s="213" t="s">
        <v>146</v>
      </c>
      <c r="H135" s="214">
        <v>58.908000000000001</v>
      </c>
      <c r="I135" s="215"/>
      <c r="J135" s="216">
        <f>ROUND(I135*H135,2)</f>
        <v>0</v>
      </c>
      <c r="K135" s="212" t="s">
        <v>1</v>
      </c>
      <c r="L135" s="44"/>
      <c r="M135" s="217" t="s">
        <v>1</v>
      </c>
      <c r="N135" s="218" t="s">
        <v>40</v>
      </c>
      <c r="O135" s="91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1" t="s">
        <v>134</v>
      </c>
      <c r="AT135" s="221" t="s">
        <v>130</v>
      </c>
      <c r="AU135" s="221" t="s">
        <v>83</v>
      </c>
      <c r="AY135" s="17" t="s">
        <v>129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7" t="s">
        <v>83</v>
      </c>
      <c r="BK135" s="222">
        <f>ROUND(I135*H135,2)</f>
        <v>0</v>
      </c>
      <c r="BL135" s="17" t="s">
        <v>134</v>
      </c>
      <c r="BM135" s="221" t="s">
        <v>147</v>
      </c>
    </row>
    <row r="136" s="2" customFormat="1">
      <c r="A136" s="38"/>
      <c r="B136" s="39"/>
      <c r="C136" s="40"/>
      <c r="D136" s="223" t="s">
        <v>135</v>
      </c>
      <c r="E136" s="40"/>
      <c r="F136" s="224" t="s">
        <v>858</v>
      </c>
      <c r="G136" s="40"/>
      <c r="H136" s="40"/>
      <c r="I136" s="225"/>
      <c r="J136" s="40"/>
      <c r="K136" s="40"/>
      <c r="L136" s="44"/>
      <c r="M136" s="226"/>
      <c r="N136" s="22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135</v>
      </c>
      <c r="AU136" s="17" t="s">
        <v>83</v>
      </c>
    </row>
    <row r="137" s="14" customFormat="1">
      <c r="A137" s="14"/>
      <c r="B137" s="250"/>
      <c r="C137" s="251"/>
      <c r="D137" s="223" t="s">
        <v>136</v>
      </c>
      <c r="E137" s="252" t="s">
        <v>1</v>
      </c>
      <c r="F137" s="253" t="s">
        <v>850</v>
      </c>
      <c r="G137" s="251"/>
      <c r="H137" s="252" t="s">
        <v>1</v>
      </c>
      <c r="I137" s="254"/>
      <c r="J137" s="251"/>
      <c r="K137" s="251"/>
      <c r="L137" s="255"/>
      <c r="M137" s="256"/>
      <c r="N137" s="257"/>
      <c r="O137" s="257"/>
      <c r="P137" s="257"/>
      <c r="Q137" s="257"/>
      <c r="R137" s="257"/>
      <c r="S137" s="257"/>
      <c r="T137" s="25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9" t="s">
        <v>136</v>
      </c>
      <c r="AU137" s="259" t="s">
        <v>83</v>
      </c>
      <c r="AV137" s="14" t="s">
        <v>83</v>
      </c>
      <c r="AW137" s="14" t="s">
        <v>32</v>
      </c>
      <c r="AX137" s="14" t="s">
        <v>75</v>
      </c>
      <c r="AY137" s="259" t="s">
        <v>129</v>
      </c>
    </row>
    <row r="138" s="12" customFormat="1">
      <c r="A138" s="12"/>
      <c r="B138" s="228"/>
      <c r="C138" s="229"/>
      <c r="D138" s="223" t="s">
        <v>136</v>
      </c>
      <c r="E138" s="230" t="s">
        <v>1</v>
      </c>
      <c r="F138" s="231" t="s">
        <v>859</v>
      </c>
      <c r="G138" s="229"/>
      <c r="H138" s="232">
        <v>58.908000000000001</v>
      </c>
      <c r="I138" s="233"/>
      <c r="J138" s="229"/>
      <c r="K138" s="229"/>
      <c r="L138" s="234"/>
      <c r="M138" s="235"/>
      <c r="N138" s="236"/>
      <c r="O138" s="236"/>
      <c r="P138" s="236"/>
      <c r="Q138" s="236"/>
      <c r="R138" s="236"/>
      <c r="S138" s="236"/>
      <c r="T138" s="237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38" t="s">
        <v>136</v>
      </c>
      <c r="AU138" s="238" t="s">
        <v>83</v>
      </c>
      <c r="AV138" s="12" t="s">
        <v>85</v>
      </c>
      <c r="AW138" s="12" t="s">
        <v>32</v>
      </c>
      <c r="AX138" s="12" t="s">
        <v>75</v>
      </c>
      <c r="AY138" s="238" t="s">
        <v>129</v>
      </c>
    </row>
    <row r="139" s="13" customFormat="1">
      <c r="A139" s="13"/>
      <c r="B139" s="239"/>
      <c r="C139" s="240"/>
      <c r="D139" s="223" t="s">
        <v>136</v>
      </c>
      <c r="E139" s="241" t="s">
        <v>1</v>
      </c>
      <c r="F139" s="242" t="s">
        <v>138</v>
      </c>
      <c r="G139" s="240"/>
      <c r="H139" s="243">
        <v>58.908000000000001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136</v>
      </c>
      <c r="AU139" s="249" t="s">
        <v>83</v>
      </c>
      <c r="AV139" s="13" t="s">
        <v>134</v>
      </c>
      <c r="AW139" s="13" t="s">
        <v>32</v>
      </c>
      <c r="AX139" s="13" t="s">
        <v>83</v>
      </c>
      <c r="AY139" s="249" t="s">
        <v>129</v>
      </c>
    </row>
    <row r="140" s="2" customFormat="1" ht="16.5" customHeight="1">
      <c r="A140" s="38"/>
      <c r="B140" s="39"/>
      <c r="C140" s="210" t="s">
        <v>134</v>
      </c>
      <c r="D140" s="210" t="s">
        <v>130</v>
      </c>
      <c r="E140" s="211" t="s">
        <v>199</v>
      </c>
      <c r="F140" s="212" t="s">
        <v>200</v>
      </c>
      <c r="G140" s="213" t="s">
        <v>146</v>
      </c>
      <c r="H140" s="214">
        <v>32.814999999999998</v>
      </c>
      <c r="I140" s="215"/>
      <c r="J140" s="216">
        <f>ROUND(I140*H140,2)</f>
        <v>0</v>
      </c>
      <c r="K140" s="212" t="s">
        <v>1</v>
      </c>
      <c r="L140" s="44"/>
      <c r="M140" s="217" t="s">
        <v>1</v>
      </c>
      <c r="N140" s="218" t="s">
        <v>40</v>
      </c>
      <c r="O140" s="91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1" t="s">
        <v>134</v>
      </c>
      <c r="AT140" s="221" t="s">
        <v>130</v>
      </c>
      <c r="AU140" s="221" t="s">
        <v>83</v>
      </c>
      <c r="AY140" s="17" t="s">
        <v>129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7" t="s">
        <v>83</v>
      </c>
      <c r="BK140" s="222">
        <f>ROUND(I140*H140,2)</f>
        <v>0</v>
      </c>
      <c r="BL140" s="17" t="s">
        <v>134</v>
      </c>
      <c r="BM140" s="221" t="s">
        <v>160</v>
      </c>
    </row>
    <row r="141" s="2" customFormat="1">
      <c r="A141" s="38"/>
      <c r="B141" s="39"/>
      <c r="C141" s="40"/>
      <c r="D141" s="223" t="s">
        <v>135</v>
      </c>
      <c r="E141" s="40"/>
      <c r="F141" s="224" t="s">
        <v>200</v>
      </c>
      <c r="G141" s="40"/>
      <c r="H141" s="40"/>
      <c r="I141" s="225"/>
      <c r="J141" s="40"/>
      <c r="K141" s="40"/>
      <c r="L141" s="44"/>
      <c r="M141" s="226"/>
      <c r="N141" s="22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135</v>
      </c>
      <c r="AU141" s="17" t="s">
        <v>83</v>
      </c>
    </row>
    <row r="142" s="14" customFormat="1">
      <c r="A142" s="14"/>
      <c r="B142" s="250"/>
      <c r="C142" s="251"/>
      <c r="D142" s="223" t="s">
        <v>136</v>
      </c>
      <c r="E142" s="252" t="s">
        <v>1</v>
      </c>
      <c r="F142" s="253" t="s">
        <v>850</v>
      </c>
      <c r="G142" s="251"/>
      <c r="H142" s="252" t="s">
        <v>1</v>
      </c>
      <c r="I142" s="254"/>
      <c r="J142" s="251"/>
      <c r="K142" s="251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136</v>
      </c>
      <c r="AU142" s="259" t="s">
        <v>83</v>
      </c>
      <c r="AV142" s="14" t="s">
        <v>83</v>
      </c>
      <c r="AW142" s="14" t="s">
        <v>32</v>
      </c>
      <c r="AX142" s="14" t="s">
        <v>75</v>
      </c>
      <c r="AY142" s="259" t="s">
        <v>129</v>
      </c>
    </row>
    <row r="143" s="12" customFormat="1">
      <c r="A143" s="12"/>
      <c r="B143" s="228"/>
      <c r="C143" s="229"/>
      <c r="D143" s="223" t="s">
        <v>136</v>
      </c>
      <c r="E143" s="230" t="s">
        <v>1</v>
      </c>
      <c r="F143" s="231" t="s">
        <v>860</v>
      </c>
      <c r="G143" s="229"/>
      <c r="H143" s="232">
        <v>29.454999999999998</v>
      </c>
      <c r="I143" s="233"/>
      <c r="J143" s="229"/>
      <c r="K143" s="229"/>
      <c r="L143" s="234"/>
      <c r="M143" s="235"/>
      <c r="N143" s="236"/>
      <c r="O143" s="236"/>
      <c r="P143" s="236"/>
      <c r="Q143" s="236"/>
      <c r="R143" s="236"/>
      <c r="S143" s="236"/>
      <c r="T143" s="237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38" t="s">
        <v>136</v>
      </c>
      <c r="AU143" s="238" t="s">
        <v>83</v>
      </c>
      <c r="AV143" s="12" t="s">
        <v>85</v>
      </c>
      <c r="AW143" s="12" t="s">
        <v>32</v>
      </c>
      <c r="AX143" s="12" t="s">
        <v>75</v>
      </c>
      <c r="AY143" s="238" t="s">
        <v>129</v>
      </c>
    </row>
    <row r="144" s="12" customFormat="1">
      <c r="A144" s="12"/>
      <c r="B144" s="228"/>
      <c r="C144" s="229"/>
      <c r="D144" s="223" t="s">
        <v>136</v>
      </c>
      <c r="E144" s="230" t="s">
        <v>1</v>
      </c>
      <c r="F144" s="231" t="s">
        <v>861</v>
      </c>
      <c r="G144" s="229"/>
      <c r="H144" s="232">
        <v>3.3599999999999999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38" t="s">
        <v>136</v>
      </c>
      <c r="AU144" s="238" t="s">
        <v>83</v>
      </c>
      <c r="AV144" s="12" t="s">
        <v>85</v>
      </c>
      <c r="AW144" s="12" t="s">
        <v>32</v>
      </c>
      <c r="AX144" s="12" t="s">
        <v>75</v>
      </c>
      <c r="AY144" s="238" t="s">
        <v>129</v>
      </c>
    </row>
    <row r="145" s="13" customFormat="1">
      <c r="A145" s="13"/>
      <c r="B145" s="239"/>
      <c r="C145" s="240"/>
      <c r="D145" s="223" t="s">
        <v>136</v>
      </c>
      <c r="E145" s="241" t="s">
        <v>1</v>
      </c>
      <c r="F145" s="242" t="s">
        <v>138</v>
      </c>
      <c r="G145" s="240"/>
      <c r="H145" s="243">
        <v>32.814999999999998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136</v>
      </c>
      <c r="AU145" s="249" t="s">
        <v>83</v>
      </c>
      <c r="AV145" s="13" t="s">
        <v>134</v>
      </c>
      <c r="AW145" s="13" t="s">
        <v>32</v>
      </c>
      <c r="AX145" s="13" t="s">
        <v>83</v>
      </c>
      <c r="AY145" s="249" t="s">
        <v>129</v>
      </c>
    </row>
    <row r="146" s="2" customFormat="1" ht="21.75" customHeight="1">
      <c r="A146" s="38"/>
      <c r="B146" s="39"/>
      <c r="C146" s="210" t="s">
        <v>163</v>
      </c>
      <c r="D146" s="210" t="s">
        <v>130</v>
      </c>
      <c r="E146" s="211" t="s">
        <v>862</v>
      </c>
      <c r="F146" s="212" t="s">
        <v>863</v>
      </c>
      <c r="G146" s="213" t="s">
        <v>146</v>
      </c>
      <c r="H146" s="214">
        <v>66.855999999999995</v>
      </c>
      <c r="I146" s="215"/>
      <c r="J146" s="216">
        <f>ROUND(I146*H146,2)</f>
        <v>0</v>
      </c>
      <c r="K146" s="212" t="s">
        <v>1</v>
      </c>
      <c r="L146" s="44"/>
      <c r="M146" s="217" t="s">
        <v>1</v>
      </c>
      <c r="N146" s="218" t="s">
        <v>40</v>
      </c>
      <c r="O146" s="91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1" t="s">
        <v>134</v>
      </c>
      <c r="AT146" s="221" t="s">
        <v>130</v>
      </c>
      <c r="AU146" s="221" t="s">
        <v>83</v>
      </c>
      <c r="AY146" s="17" t="s">
        <v>129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7" t="s">
        <v>83</v>
      </c>
      <c r="BK146" s="222">
        <f>ROUND(I146*H146,2)</f>
        <v>0</v>
      </c>
      <c r="BL146" s="17" t="s">
        <v>134</v>
      </c>
      <c r="BM146" s="221" t="s">
        <v>166</v>
      </c>
    </row>
    <row r="147" s="2" customFormat="1">
      <c r="A147" s="38"/>
      <c r="B147" s="39"/>
      <c r="C147" s="40"/>
      <c r="D147" s="223" t="s">
        <v>135</v>
      </c>
      <c r="E147" s="40"/>
      <c r="F147" s="224" t="s">
        <v>864</v>
      </c>
      <c r="G147" s="40"/>
      <c r="H147" s="40"/>
      <c r="I147" s="225"/>
      <c r="J147" s="40"/>
      <c r="K147" s="40"/>
      <c r="L147" s="44"/>
      <c r="M147" s="226"/>
      <c r="N147" s="22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135</v>
      </c>
      <c r="AU147" s="17" t="s">
        <v>83</v>
      </c>
    </row>
    <row r="148" s="12" customFormat="1">
      <c r="A148" s="12"/>
      <c r="B148" s="228"/>
      <c r="C148" s="229"/>
      <c r="D148" s="223" t="s">
        <v>136</v>
      </c>
      <c r="E148" s="230" t="s">
        <v>1</v>
      </c>
      <c r="F148" s="231" t="s">
        <v>865</v>
      </c>
      <c r="G148" s="229"/>
      <c r="H148" s="232">
        <v>58.908000000000001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38" t="s">
        <v>136</v>
      </c>
      <c r="AU148" s="238" t="s">
        <v>83</v>
      </c>
      <c r="AV148" s="12" t="s">
        <v>85</v>
      </c>
      <c r="AW148" s="12" t="s">
        <v>32</v>
      </c>
      <c r="AX148" s="12" t="s">
        <v>75</v>
      </c>
      <c r="AY148" s="238" t="s">
        <v>129</v>
      </c>
    </row>
    <row r="149" s="12" customFormat="1">
      <c r="A149" s="12"/>
      <c r="B149" s="228"/>
      <c r="C149" s="229"/>
      <c r="D149" s="223" t="s">
        <v>136</v>
      </c>
      <c r="E149" s="230" t="s">
        <v>1</v>
      </c>
      <c r="F149" s="231" t="s">
        <v>866</v>
      </c>
      <c r="G149" s="229"/>
      <c r="H149" s="232">
        <v>7.9480000000000004</v>
      </c>
      <c r="I149" s="233"/>
      <c r="J149" s="229"/>
      <c r="K149" s="229"/>
      <c r="L149" s="234"/>
      <c r="M149" s="235"/>
      <c r="N149" s="236"/>
      <c r="O149" s="236"/>
      <c r="P149" s="236"/>
      <c r="Q149" s="236"/>
      <c r="R149" s="236"/>
      <c r="S149" s="236"/>
      <c r="T149" s="237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38" t="s">
        <v>136</v>
      </c>
      <c r="AU149" s="238" t="s">
        <v>83</v>
      </c>
      <c r="AV149" s="12" t="s">
        <v>85</v>
      </c>
      <c r="AW149" s="12" t="s">
        <v>32</v>
      </c>
      <c r="AX149" s="12" t="s">
        <v>75</v>
      </c>
      <c r="AY149" s="238" t="s">
        <v>129</v>
      </c>
    </row>
    <row r="150" s="13" customFormat="1">
      <c r="A150" s="13"/>
      <c r="B150" s="239"/>
      <c r="C150" s="240"/>
      <c r="D150" s="223" t="s">
        <v>136</v>
      </c>
      <c r="E150" s="241" t="s">
        <v>1</v>
      </c>
      <c r="F150" s="242" t="s">
        <v>138</v>
      </c>
      <c r="G150" s="240"/>
      <c r="H150" s="243">
        <v>66.855999999999995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136</v>
      </c>
      <c r="AU150" s="249" t="s">
        <v>83</v>
      </c>
      <c r="AV150" s="13" t="s">
        <v>134</v>
      </c>
      <c r="AW150" s="13" t="s">
        <v>32</v>
      </c>
      <c r="AX150" s="13" t="s">
        <v>83</v>
      </c>
      <c r="AY150" s="249" t="s">
        <v>129</v>
      </c>
    </row>
    <row r="151" s="2" customFormat="1" ht="16.5" customHeight="1">
      <c r="A151" s="38"/>
      <c r="B151" s="39"/>
      <c r="C151" s="210" t="s">
        <v>147</v>
      </c>
      <c r="D151" s="210" t="s">
        <v>130</v>
      </c>
      <c r="E151" s="211" t="s">
        <v>867</v>
      </c>
      <c r="F151" s="212" t="s">
        <v>868</v>
      </c>
      <c r="G151" s="213" t="s">
        <v>146</v>
      </c>
      <c r="H151" s="214">
        <v>66.859999999999999</v>
      </c>
      <c r="I151" s="215"/>
      <c r="J151" s="216">
        <f>ROUND(I151*H151,2)</f>
        <v>0</v>
      </c>
      <c r="K151" s="212" t="s">
        <v>1</v>
      </c>
      <c r="L151" s="44"/>
      <c r="M151" s="217" t="s">
        <v>1</v>
      </c>
      <c r="N151" s="218" t="s">
        <v>40</v>
      </c>
      <c r="O151" s="91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1" t="s">
        <v>134</v>
      </c>
      <c r="AT151" s="221" t="s">
        <v>130</v>
      </c>
      <c r="AU151" s="221" t="s">
        <v>83</v>
      </c>
      <c r="AY151" s="17" t="s">
        <v>129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7" t="s">
        <v>83</v>
      </c>
      <c r="BK151" s="222">
        <f>ROUND(I151*H151,2)</f>
        <v>0</v>
      </c>
      <c r="BL151" s="17" t="s">
        <v>134</v>
      </c>
      <c r="BM151" s="221" t="s">
        <v>173</v>
      </c>
    </row>
    <row r="152" s="2" customFormat="1">
      <c r="A152" s="38"/>
      <c r="B152" s="39"/>
      <c r="C152" s="40"/>
      <c r="D152" s="223" t="s">
        <v>135</v>
      </c>
      <c r="E152" s="40"/>
      <c r="F152" s="224" t="s">
        <v>868</v>
      </c>
      <c r="G152" s="40"/>
      <c r="H152" s="40"/>
      <c r="I152" s="225"/>
      <c r="J152" s="40"/>
      <c r="K152" s="40"/>
      <c r="L152" s="44"/>
      <c r="M152" s="226"/>
      <c r="N152" s="227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135</v>
      </c>
      <c r="AU152" s="17" t="s">
        <v>83</v>
      </c>
    </row>
    <row r="153" s="12" customFormat="1">
      <c r="A153" s="12"/>
      <c r="B153" s="228"/>
      <c r="C153" s="229"/>
      <c r="D153" s="223" t="s">
        <v>136</v>
      </c>
      <c r="E153" s="230" t="s">
        <v>1</v>
      </c>
      <c r="F153" s="231" t="s">
        <v>869</v>
      </c>
      <c r="G153" s="229"/>
      <c r="H153" s="232">
        <v>66.859999999999999</v>
      </c>
      <c r="I153" s="233"/>
      <c r="J153" s="229"/>
      <c r="K153" s="229"/>
      <c r="L153" s="234"/>
      <c r="M153" s="235"/>
      <c r="N153" s="236"/>
      <c r="O153" s="236"/>
      <c r="P153" s="236"/>
      <c r="Q153" s="236"/>
      <c r="R153" s="236"/>
      <c r="S153" s="236"/>
      <c r="T153" s="237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38" t="s">
        <v>136</v>
      </c>
      <c r="AU153" s="238" t="s">
        <v>83</v>
      </c>
      <c r="AV153" s="12" t="s">
        <v>85</v>
      </c>
      <c r="AW153" s="12" t="s">
        <v>32</v>
      </c>
      <c r="AX153" s="12" t="s">
        <v>75</v>
      </c>
      <c r="AY153" s="238" t="s">
        <v>129</v>
      </c>
    </row>
    <row r="154" s="13" customFormat="1">
      <c r="A154" s="13"/>
      <c r="B154" s="239"/>
      <c r="C154" s="240"/>
      <c r="D154" s="223" t="s">
        <v>136</v>
      </c>
      <c r="E154" s="241" t="s">
        <v>1</v>
      </c>
      <c r="F154" s="242" t="s">
        <v>138</v>
      </c>
      <c r="G154" s="240"/>
      <c r="H154" s="243">
        <v>66.859999999999999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136</v>
      </c>
      <c r="AU154" s="249" t="s">
        <v>83</v>
      </c>
      <c r="AV154" s="13" t="s">
        <v>134</v>
      </c>
      <c r="AW154" s="13" t="s">
        <v>32</v>
      </c>
      <c r="AX154" s="13" t="s">
        <v>83</v>
      </c>
      <c r="AY154" s="249" t="s">
        <v>129</v>
      </c>
    </row>
    <row r="155" s="2" customFormat="1" ht="16.5" customHeight="1">
      <c r="A155" s="38"/>
      <c r="B155" s="39"/>
      <c r="C155" s="210" t="s">
        <v>176</v>
      </c>
      <c r="D155" s="210" t="s">
        <v>130</v>
      </c>
      <c r="E155" s="211" t="s">
        <v>870</v>
      </c>
      <c r="F155" s="212" t="s">
        <v>871</v>
      </c>
      <c r="G155" s="213" t="s">
        <v>179</v>
      </c>
      <c r="H155" s="214">
        <v>508.60599999999999</v>
      </c>
      <c r="I155" s="215"/>
      <c r="J155" s="216">
        <f>ROUND(I155*H155,2)</f>
        <v>0</v>
      </c>
      <c r="K155" s="212" t="s">
        <v>1</v>
      </c>
      <c r="L155" s="44"/>
      <c r="M155" s="217" t="s">
        <v>1</v>
      </c>
      <c r="N155" s="218" t="s">
        <v>40</v>
      </c>
      <c r="O155" s="91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1" t="s">
        <v>134</v>
      </c>
      <c r="AT155" s="221" t="s">
        <v>130</v>
      </c>
      <c r="AU155" s="221" t="s">
        <v>83</v>
      </c>
      <c r="AY155" s="17" t="s">
        <v>129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7" t="s">
        <v>83</v>
      </c>
      <c r="BK155" s="222">
        <f>ROUND(I155*H155,2)</f>
        <v>0</v>
      </c>
      <c r="BL155" s="17" t="s">
        <v>134</v>
      </c>
      <c r="BM155" s="221" t="s">
        <v>180</v>
      </c>
    </row>
    <row r="156" s="2" customFormat="1">
      <c r="A156" s="38"/>
      <c r="B156" s="39"/>
      <c r="C156" s="40"/>
      <c r="D156" s="223" t="s">
        <v>135</v>
      </c>
      <c r="E156" s="40"/>
      <c r="F156" s="224" t="s">
        <v>871</v>
      </c>
      <c r="G156" s="40"/>
      <c r="H156" s="40"/>
      <c r="I156" s="225"/>
      <c r="J156" s="40"/>
      <c r="K156" s="40"/>
      <c r="L156" s="44"/>
      <c r="M156" s="226"/>
      <c r="N156" s="227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135</v>
      </c>
      <c r="AU156" s="17" t="s">
        <v>83</v>
      </c>
    </row>
    <row r="157" s="14" customFormat="1">
      <c r="A157" s="14"/>
      <c r="B157" s="250"/>
      <c r="C157" s="251"/>
      <c r="D157" s="223" t="s">
        <v>136</v>
      </c>
      <c r="E157" s="252" t="s">
        <v>1</v>
      </c>
      <c r="F157" s="253" t="s">
        <v>872</v>
      </c>
      <c r="G157" s="251"/>
      <c r="H157" s="252" t="s">
        <v>1</v>
      </c>
      <c r="I157" s="254"/>
      <c r="J157" s="251"/>
      <c r="K157" s="251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136</v>
      </c>
      <c r="AU157" s="259" t="s">
        <v>83</v>
      </c>
      <c r="AV157" s="14" t="s">
        <v>83</v>
      </c>
      <c r="AW157" s="14" t="s">
        <v>32</v>
      </c>
      <c r="AX157" s="14" t="s">
        <v>75</v>
      </c>
      <c r="AY157" s="259" t="s">
        <v>129</v>
      </c>
    </row>
    <row r="158" s="12" customFormat="1">
      <c r="A158" s="12"/>
      <c r="B158" s="228"/>
      <c r="C158" s="229"/>
      <c r="D158" s="223" t="s">
        <v>136</v>
      </c>
      <c r="E158" s="230" t="s">
        <v>1</v>
      </c>
      <c r="F158" s="231" t="s">
        <v>873</v>
      </c>
      <c r="G158" s="229"/>
      <c r="H158" s="232">
        <v>212.916</v>
      </c>
      <c r="I158" s="233"/>
      <c r="J158" s="229"/>
      <c r="K158" s="229"/>
      <c r="L158" s="234"/>
      <c r="M158" s="235"/>
      <c r="N158" s="236"/>
      <c r="O158" s="236"/>
      <c r="P158" s="236"/>
      <c r="Q158" s="236"/>
      <c r="R158" s="236"/>
      <c r="S158" s="236"/>
      <c r="T158" s="237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38" t="s">
        <v>136</v>
      </c>
      <c r="AU158" s="238" t="s">
        <v>83</v>
      </c>
      <c r="AV158" s="12" t="s">
        <v>85</v>
      </c>
      <c r="AW158" s="12" t="s">
        <v>32</v>
      </c>
      <c r="AX158" s="12" t="s">
        <v>75</v>
      </c>
      <c r="AY158" s="238" t="s">
        <v>129</v>
      </c>
    </row>
    <row r="159" s="14" customFormat="1">
      <c r="A159" s="14"/>
      <c r="B159" s="250"/>
      <c r="C159" s="251"/>
      <c r="D159" s="223" t="s">
        <v>136</v>
      </c>
      <c r="E159" s="252" t="s">
        <v>1</v>
      </c>
      <c r="F159" s="253" t="s">
        <v>850</v>
      </c>
      <c r="G159" s="251"/>
      <c r="H159" s="252" t="s">
        <v>1</v>
      </c>
      <c r="I159" s="254"/>
      <c r="J159" s="251"/>
      <c r="K159" s="251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136</v>
      </c>
      <c r="AU159" s="259" t="s">
        <v>83</v>
      </c>
      <c r="AV159" s="14" t="s">
        <v>83</v>
      </c>
      <c r="AW159" s="14" t="s">
        <v>32</v>
      </c>
      <c r="AX159" s="14" t="s">
        <v>75</v>
      </c>
      <c r="AY159" s="259" t="s">
        <v>129</v>
      </c>
    </row>
    <row r="160" s="12" customFormat="1">
      <c r="A160" s="12"/>
      <c r="B160" s="228"/>
      <c r="C160" s="229"/>
      <c r="D160" s="223" t="s">
        <v>136</v>
      </c>
      <c r="E160" s="230" t="s">
        <v>1</v>
      </c>
      <c r="F160" s="231" t="s">
        <v>874</v>
      </c>
      <c r="G160" s="229"/>
      <c r="H160" s="232">
        <v>160.07400000000001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38" t="s">
        <v>136</v>
      </c>
      <c r="AU160" s="238" t="s">
        <v>83</v>
      </c>
      <c r="AV160" s="12" t="s">
        <v>85</v>
      </c>
      <c r="AW160" s="12" t="s">
        <v>32</v>
      </c>
      <c r="AX160" s="12" t="s">
        <v>75</v>
      </c>
      <c r="AY160" s="238" t="s">
        <v>129</v>
      </c>
    </row>
    <row r="161" s="14" customFormat="1">
      <c r="A161" s="14"/>
      <c r="B161" s="250"/>
      <c r="C161" s="251"/>
      <c r="D161" s="223" t="s">
        <v>136</v>
      </c>
      <c r="E161" s="252" t="s">
        <v>1</v>
      </c>
      <c r="F161" s="253" t="s">
        <v>875</v>
      </c>
      <c r="G161" s="251"/>
      <c r="H161" s="252" t="s">
        <v>1</v>
      </c>
      <c r="I161" s="254"/>
      <c r="J161" s="251"/>
      <c r="K161" s="251"/>
      <c r="L161" s="255"/>
      <c r="M161" s="256"/>
      <c r="N161" s="257"/>
      <c r="O161" s="257"/>
      <c r="P161" s="257"/>
      <c r="Q161" s="257"/>
      <c r="R161" s="257"/>
      <c r="S161" s="257"/>
      <c r="T161" s="25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9" t="s">
        <v>136</v>
      </c>
      <c r="AU161" s="259" t="s">
        <v>83</v>
      </c>
      <c r="AV161" s="14" t="s">
        <v>83</v>
      </c>
      <c r="AW161" s="14" t="s">
        <v>32</v>
      </c>
      <c r="AX161" s="14" t="s">
        <v>75</v>
      </c>
      <c r="AY161" s="259" t="s">
        <v>129</v>
      </c>
    </row>
    <row r="162" s="12" customFormat="1">
      <c r="A162" s="12"/>
      <c r="B162" s="228"/>
      <c r="C162" s="229"/>
      <c r="D162" s="223" t="s">
        <v>136</v>
      </c>
      <c r="E162" s="230" t="s">
        <v>1</v>
      </c>
      <c r="F162" s="231" t="s">
        <v>876</v>
      </c>
      <c r="G162" s="229"/>
      <c r="H162" s="232">
        <v>135.61600000000001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38" t="s">
        <v>136</v>
      </c>
      <c r="AU162" s="238" t="s">
        <v>83</v>
      </c>
      <c r="AV162" s="12" t="s">
        <v>85</v>
      </c>
      <c r="AW162" s="12" t="s">
        <v>32</v>
      </c>
      <c r="AX162" s="12" t="s">
        <v>75</v>
      </c>
      <c r="AY162" s="238" t="s">
        <v>129</v>
      </c>
    </row>
    <row r="163" s="13" customFormat="1">
      <c r="A163" s="13"/>
      <c r="B163" s="239"/>
      <c r="C163" s="240"/>
      <c r="D163" s="223" t="s">
        <v>136</v>
      </c>
      <c r="E163" s="241" t="s">
        <v>1</v>
      </c>
      <c r="F163" s="242" t="s">
        <v>138</v>
      </c>
      <c r="G163" s="240"/>
      <c r="H163" s="243">
        <v>508.60599999999999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136</v>
      </c>
      <c r="AU163" s="249" t="s">
        <v>83</v>
      </c>
      <c r="AV163" s="13" t="s">
        <v>134</v>
      </c>
      <c r="AW163" s="13" t="s">
        <v>32</v>
      </c>
      <c r="AX163" s="13" t="s">
        <v>83</v>
      </c>
      <c r="AY163" s="249" t="s">
        <v>129</v>
      </c>
    </row>
    <row r="164" s="2" customFormat="1" ht="21.75" customHeight="1">
      <c r="A164" s="38"/>
      <c r="B164" s="39"/>
      <c r="C164" s="210" t="s">
        <v>160</v>
      </c>
      <c r="D164" s="210" t="s">
        <v>130</v>
      </c>
      <c r="E164" s="211" t="s">
        <v>877</v>
      </c>
      <c r="F164" s="212" t="s">
        <v>878</v>
      </c>
      <c r="G164" s="213" t="s">
        <v>179</v>
      </c>
      <c r="H164" s="214">
        <v>508.495</v>
      </c>
      <c r="I164" s="215"/>
      <c r="J164" s="216">
        <f>ROUND(I164*H164,2)</f>
        <v>0</v>
      </c>
      <c r="K164" s="212" t="s">
        <v>1</v>
      </c>
      <c r="L164" s="44"/>
      <c r="M164" s="217" t="s">
        <v>1</v>
      </c>
      <c r="N164" s="218" t="s">
        <v>40</v>
      </c>
      <c r="O164" s="91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1" t="s">
        <v>134</v>
      </c>
      <c r="AT164" s="221" t="s">
        <v>130</v>
      </c>
      <c r="AU164" s="221" t="s">
        <v>83</v>
      </c>
      <c r="AY164" s="17" t="s">
        <v>129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7" t="s">
        <v>83</v>
      </c>
      <c r="BK164" s="222">
        <f>ROUND(I164*H164,2)</f>
        <v>0</v>
      </c>
      <c r="BL164" s="17" t="s">
        <v>134</v>
      </c>
      <c r="BM164" s="221" t="s">
        <v>186</v>
      </c>
    </row>
    <row r="165" s="2" customFormat="1">
      <c r="A165" s="38"/>
      <c r="B165" s="39"/>
      <c r="C165" s="40"/>
      <c r="D165" s="223" t="s">
        <v>135</v>
      </c>
      <c r="E165" s="40"/>
      <c r="F165" s="224" t="s">
        <v>878</v>
      </c>
      <c r="G165" s="40"/>
      <c r="H165" s="40"/>
      <c r="I165" s="225"/>
      <c r="J165" s="40"/>
      <c r="K165" s="40"/>
      <c r="L165" s="44"/>
      <c r="M165" s="226"/>
      <c r="N165" s="227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135</v>
      </c>
      <c r="AU165" s="17" t="s">
        <v>83</v>
      </c>
    </row>
    <row r="166" s="12" customFormat="1">
      <c r="A166" s="12"/>
      <c r="B166" s="228"/>
      <c r="C166" s="229"/>
      <c r="D166" s="223" t="s">
        <v>136</v>
      </c>
      <c r="E166" s="230" t="s">
        <v>1</v>
      </c>
      <c r="F166" s="231" t="s">
        <v>879</v>
      </c>
      <c r="G166" s="229"/>
      <c r="H166" s="232">
        <v>508.495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38" t="s">
        <v>136</v>
      </c>
      <c r="AU166" s="238" t="s">
        <v>83</v>
      </c>
      <c r="AV166" s="12" t="s">
        <v>85</v>
      </c>
      <c r="AW166" s="12" t="s">
        <v>32</v>
      </c>
      <c r="AX166" s="12" t="s">
        <v>75</v>
      </c>
      <c r="AY166" s="238" t="s">
        <v>129</v>
      </c>
    </row>
    <row r="167" s="13" customFormat="1">
      <c r="A167" s="13"/>
      <c r="B167" s="239"/>
      <c r="C167" s="240"/>
      <c r="D167" s="223" t="s">
        <v>136</v>
      </c>
      <c r="E167" s="241" t="s">
        <v>1</v>
      </c>
      <c r="F167" s="242" t="s">
        <v>138</v>
      </c>
      <c r="G167" s="240"/>
      <c r="H167" s="243">
        <v>508.495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136</v>
      </c>
      <c r="AU167" s="249" t="s">
        <v>83</v>
      </c>
      <c r="AV167" s="13" t="s">
        <v>134</v>
      </c>
      <c r="AW167" s="13" t="s">
        <v>32</v>
      </c>
      <c r="AX167" s="13" t="s">
        <v>83</v>
      </c>
      <c r="AY167" s="249" t="s">
        <v>129</v>
      </c>
    </row>
    <row r="168" s="2" customFormat="1" ht="21.75" customHeight="1">
      <c r="A168" s="38"/>
      <c r="B168" s="39"/>
      <c r="C168" s="210" t="s">
        <v>188</v>
      </c>
      <c r="D168" s="210" t="s">
        <v>130</v>
      </c>
      <c r="E168" s="211" t="s">
        <v>880</v>
      </c>
      <c r="F168" s="212" t="s">
        <v>881</v>
      </c>
      <c r="G168" s="213" t="s">
        <v>179</v>
      </c>
      <c r="H168" s="214">
        <v>508.495</v>
      </c>
      <c r="I168" s="215"/>
      <c r="J168" s="216">
        <f>ROUND(I168*H168,2)</f>
        <v>0</v>
      </c>
      <c r="K168" s="212" t="s">
        <v>1</v>
      </c>
      <c r="L168" s="44"/>
      <c r="M168" s="217" t="s">
        <v>1</v>
      </c>
      <c r="N168" s="218" t="s">
        <v>40</v>
      </c>
      <c r="O168" s="91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1" t="s">
        <v>134</v>
      </c>
      <c r="AT168" s="221" t="s">
        <v>130</v>
      </c>
      <c r="AU168" s="221" t="s">
        <v>83</v>
      </c>
      <c r="AY168" s="17" t="s">
        <v>129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7" t="s">
        <v>83</v>
      </c>
      <c r="BK168" s="222">
        <f>ROUND(I168*H168,2)</f>
        <v>0</v>
      </c>
      <c r="BL168" s="17" t="s">
        <v>134</v>
      </c>
      <c r="BM168" s="221" t="s">
        <v>191</v>
      </c>
    </row>
    <row r="169" s="2" customFormat="1">
      <c r="A169" s="38"/>
      <c r="B169" s="39"/>
      <c r="C169" s="40"/>
      <c r="D169" s="223" t="s">
        <v>135</v>
      </c>
      <c r="E169" s="40"/>
      <c r="F169" s="224" t="s">
        <v>881</v>
      </c>
      <c r="G169" s="40"/>
      <c r="H169" s="40"/>
      <c r="I169" s="225"/>
      <c r="J169" s="40"/>
      <c r="K169" s="40"/>
      <c r="L169" s="44"/>
      <c r="M169" s="226"/>
      <c r="N169" s="227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135</v>
      </c>
      <c r="AU169" s="17" t="s">
        <v>83</v>
      </c>
    </row>
    <row r="170" s="12" customFormat="1">
      <c r="A170" s="12"/>
      <c r="B170" s="228"/>
      <c r="C170" s="229"/>
      <c r="D170" s="223" t="s">
        <v>136</v>
      </c>
      <c r="E170" s="230" t="s">
        <v>1</v>
      </c>
      <c r="F170" s="231" t="s">
        <v>879</v>
      </c>
      <c r="G170" s="229"/>
      <c r="H170" s="232">
        <v>508.495</v>
      </c>
      <c r="I170" s="233"/>
      <c r="J170" s="229"/>
      <c r="K170" s="229"/>
      <c r="L170" s="234"/>
      <c r="M170" s="235"/>
      <c r="N170" s="236"/>
      <c r="O170" s="236"/>
      <c r="P170" s="236"/>
      <c r="Q170" s="236"/>
      <c r="R170" s="236"/>
      <c r="S170" s="236"/>
      <c r="T170" s="237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38" t="s">
        <v>136</v>
      </c>
      <c r="AU170" s="238" t="s">
        <v>83</v>
      </c>
      <c r="AV170" s="12" t="s">
        <v>85</v>
      </c>
      <c r="AW170" s="12" t="s">
        <v>32</v>
      </c>
      <c r="AX170" s="12" t="s">
        <v>75</v>
      </c>
      <c r="AY170" s="238" t="s">
        <v>129</v>
      </c>
    </row>
    <row r="171" s="13" customFormat="1">
      <c r="A171" s="13"/>
      <c r="B171" s="239"/>
      <c r="C171" s="240"/>
      <c r="D171" s="223" t="s">
        <v>136</v>
      </c>
      <c r="E171" s="241" t="s">
        <v>1</v>
      </c>
      <c r="F171" s="242" t="s">
        <v>138</v>
      </c>
      <c r="G171" s="240"/>
      <c r="H171" s="243">
        <v>508.495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136</v>
      </c>
      <c r="AU171" s="249" t="s">
        <v>83</v>
      </c>
      <c r="AV171" s="13" t="s">
        <v>134</v>
      </c>
      <c r="AW171" s="13" t="s">
        <v>32</v>
      </c>
      <c r="AX171" s="13" t="s">
        <v>83</v>
      </c>
      <c r="AY171" s="249" t="s">
        <v>129</v>
      </c>
    </row>
    <row r="172" s="2" customFormat="1" ht="16.5" customHeight="1">
      <c r="A172" s="38"/>
      <c r="B172" s="39"/>
      <c r="C172" s="210" t="s">
        <v>166</v>
      </c>
      <c r="D172" s="210" t="s">
        <v>130</v>
      </c>
      <c r="E172" s="211" t="s">
        <v>223</v>
      </c>
      <c r="F172" s="212" t="s">
        <v>224</v>
      </c>
      <c r="G172" s="213" t="s">
        <v>146</v>
      </c>
      <c r="H172" s="214">
        <v>1.232</v>
      </c>
      <c r="I172" s="215"/>
      <c r="J172" s="216">
        <f>ROUND(I172*H172,2)</f>
        <v>0</v>
      </c>
      <c r="K172" s="212" t="s">
        <v>1</v>
      </c>
      <c r="L172" s="44"/>
      <c r="M172" s="217" t="s">
        <v>1</v>
      </c>
      <c r="N172" s="218" t="s">
        <v>40</v>
      </c>
      <c r="O172" s="91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1" t="s">
        <v>134</v>
      </c>
      <c r="AT172" s="221" t="s">
        <v>130</v>
      </c>
      <c r="AU172" s="221" t="s">
        <v>83</v>
      </c>
      <c r="AY172" s="17" t="s">
        <v>129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7" t="s">
        <v>83</v>
      </c>
      <c r="BK172" s="222">
        <f>ROUND(I172*H172,2)</f>
        <v>0</v>
      </c>
      <c r="BL172" s="17" t="s">
        <v>134</v>
      </c>
      <c r="BM172" s="221" t="s">
        <v>197</v>
      </c>
    </row>
    <row r="173" s="2" customFormat="1">
      <c r="A173" s="38"/>
      <c r="B173" s="39"/>
      <c r="C173" s="40"/>
      <c r="D173" s="223" t="s">
        <v>135</v>
      </c>
      <c r="E173" s="40"/>
      <c r="F173" s="224" t="s">
        <v>224</v>
      </c>
      <c r="G173" s="40"/>
      <c r="H173" s="40"/>
      <c r="I173" s="225"/>
      <c r="J173" s="40"/>
      <c r="K173" s="40"/>
      <c r="L173" s="44"/>
      <c r="M173" s="226"/>
      <c r="N173" s="227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135</v>
      </c>
      <c r="AU173" s="17" t="s">
        <v>83</v>
      </c>
    </row>
    <row r="174" s="14" customFormat="1">
      <c r="A174" s="14"/>
      <c r="B174" s="250"/>
      <c r="C174" s="251"/>
      <c r="D174" s="223" t="s">
        <v>136</v>
      </c>
      <c r="E174" s="252" t="s">
        <v>1</v>
      </c>
      <c r="F174" s="253" t="s">
        <v>850</v>
      </c>
      <c r="G174" s="251"/>
      <c r="H174" s="252" t="s">
        <v>1</v>
      </c>
      <c r="I174" s="254"/>
      <c r="J174" s="251"/>
      <c r="K174" s="251"/>
      <c r="L174" s="255"/>
      <c r="M174" s="256"/>
      <c r="N174" s="257"/>
      <c r="O174" s="257"/>
      <c r="P174" s="257"/>
      <c r="Q174" s="257"/>
      <c r="R174" s="257"/>
      <c r="S174" s="257"/>
      <c r="T174" s="25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9" t="s">
        <v>136</v>
      </c>
      <c r="AU174" s="259" t="s">
        <v>83</v>
      </c>
      <c r="AV174" s="14" t="s">
        <v>83</v>
      </c>
      <c r="AW174" s="14" t="s">
        <v>32</v>
      </c>
      <c r="AX174" s="14" t="s">
        <v>75</v>
      </c>
      <c r="AY174" s="259" t="s">
        <v>129</v>
      </c>
    </row>
    <row r="175" s="12" customFormat="1">
      <c r="A175" s="12"/>
      <c r="B175" s="228"/>
      <c r="C175" s="229"/>
      <c r="D175" s="223" t="s">
        <v>136</v>
      </c>
      <c r="E175" s="230" t="s">
        <v>1</v>
      </c>
      <c r="F175" s="231" t="s">
        <v>882</v>
      </c>
      <c r="G175" s="229"/>
      <c r="H175" s="232">
        <v>1.232</v>
      </c>
      <c r="I175" s="233"/>
      <c r="J175" s="229"/>
      <c r="K175" s="229"/>
      <c r="L175" s="234"/>
      <c r="M175" s="235"/>
      <c r="N175" s="236"/>
      <c r="O175" s="236"/>
      <c r="P175" s="236"/>
      <c r="Q175" s="236"/>
      <c r="R175" s="236"/>
      <c r="S175" s="236"/>
      <c r="T175" s="237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38" t="s">
        <v>136</v>
      </c>
      <c r="AU175" s="238" t="s">
        <v>83</v>
      </c>
      <c r="AV175" s="12" t="s">
        <v>85</v>
      </c>
      <c r="AW175" s="12" t="s">
        <v>32</v>
      </c>
      <c r="AX175" s="12" t="s">
        <v>75</v>
      </c>
      <c r="AY175" s="238" t="s">
        <v>129</v>
      </c>
    </row>
    <row r="176" s="13" customFormat="1">
      <c r="A176" s="13"/>
      <c r="B176" s="239"/>
      <c r="C176" s="240"/>
      <c r="D176" s="223" t="s">
        <v>136</v>
      </c>
      <c r="E176" s="241" t="s">
        <v>1</v>
      </c>
      <c r="F176" s="242" t="s">
        <v>138</v>
      </c>
      <c r="G176" s="240"/>
      <c r="H176" s="243">
        <v>1.232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136</v>
      </c>
      <c r="AU176" s="249" t="s">
        <v>83</v>
      </c>
      <c r="AV176" s="13" t="s">
        <v>134</v>
      </c>
      <c r="AW176" s="13" t="s">
        <v>32</v>
      </c>
      <c r="AX176" s="13" t="s">
        <v>83</v>
      </c>
      <c r="AY176" s="249" t="s">
        <v>129</v>
      </c>
    </row>
    <row r="177" s="2" customFormat="1" ht="16.5" customHeight="1">
      <c r="A177" s="38"/>
      <c r="B177" s="39"/>
      <c r="C177" s="210" t="s">
        <v>198</v>
      </c>
      <c r="D177" s="210" t="s">
        <v>130</v>
      </c>
      <c r="E177" s="211" t="s">
        <v>246</v>
      </c>
      <c r="F177" s="212" t="s">
        <v>247</v>
      </c>
      <c r="G177" s="213" t="s">
        <v>146</v>
      </c>
      <c r="H177" s="214">
        <v>0.79600000000000004</v>
      </c>
      <c r="I177" s="215"/>
      <c r="J177" s="216">
        <f>ROUND(I177*H177,2)</f>
        <v>0</v>
      </c>
      <c r="K177" s="212" t="s">
        <v>1</v>
      </c>
      <c r="L177" s="44"/>
      <c r="M177" s="217" t="s">
        <v>1</v>
      </c>
      <c r="N177" s="218" t="s">
        <v>40</v>
      </c>
      <c r="O177" s="91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1" t="s">
        <v>134</v>
      </c>
      <c r="AT177" s="221" t="s">
        <v>130</v>
      </c>
      <c r="AU177" s="221" t="s">
        <v>83</v>
      </c>
      <c r="AY177" s="17" t="s">
        <v>129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7" t="s">
        <v>83</v>
      </c>
      <c r="BK177" s="222">
        <f>ROUND(I177*H177,2)</f>
        <v>0</v>
      </c>
      <c r="BL177" s="17" t="s">
        <v>134</v>
      </c>
      <c r="BM177" s="221" t="s">
        <v>201</v>
      </c>
    </row>
    <row r="178" s="2" customFormat="1">
      <c r="A178" s="38"/>
      <c r="B178" s="39"/>
      <c r="C178" s="40"/>
      <c r="D178" s="223" t="s">
        <v>135</v>
      </c>
      <c r="E178" s="40"/>
      <c r="F178" s="224" t="s">
        <v>247</v>
      </c>
      <c r="G178" s="40"/>
      <c r="H178" s="40"/>
      <c r="I178" s="225"/>
      <c r="J178" s="40"/>
      <c r="K178" s="40"/>
      <c r="L178" s="44"/>
      <c r="M178" s="226"/>
      <c r="N178" s="227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135</v>
      </c>
      <c r="AU178" s="17" t="s">
        <v>83</v>
      </c>
    </row>
    <row r="179" s="14" customFormat="1">
      <c r="A179" s="14"/>
      <c r="B179" s="250"/>
      <c r="C179" s="251"/>
      <c r="D179" s="223" t="s">
        <v>136</v>
      </c>
      <c r="E179" s="252" t="s">
        <v>1</v>
      </c>
      <c r="F179" s="253" t="s">
        <v>850</v>
      </c>
      <c r="G179" s="251"/>
      <c r="H179" s="252" t="s">
        <v>1</v>
      </c>
      <c r="I179" s="254"/>
      <c r="J179" s="251"/>
      <c r="K179" s="251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136</v>
      </c>
      <c r="AU179" s="259" t="s">
        <v>83</v>
      </c>
      <c r="AV179" s="14" t="s">
        <v>83</v>
      </c>
      <c r="AW179" s="14" t="s">
        <v>32</v>
      </c>
      <c r="AX179" s="14" t="s">
        <v>75</v>
      </c>
      <c r="AY179" s="259" t="s">
        <v>129</v>
      </c>
    </row>
    <row r="180" s="12" customFormat="1">
      <c r="A180" s="12"/>
      <c r="B180" s="228"/>
      <c r="C180" s="229"/>
      <c r="D180" s="223" t="s">
        <v>136</v>
      </c>
      <c r="E180" s="230" t="s">
        <v>1</v>
      </c>
      <c r="F180" s="231" t="s">
        <v>883</v>
      </c>
      <c r="G180" s="229"/>
      <c r="H180" s="232">
        <v>0.88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38" t="s">
        <v>136</v>
      </c>
      <c r="AU180" s="238" t="s">
        <v>83</v>
      </c>
      <c r="AV180" s="12" t="s">
        <v>85</v>
      </c>
      <c r="AW180" s="12" t="s">
        <v>32</v>
      </c>
      <c r="AX180" s="12" t="s">
        <v>75</v>
      </c>
      <c r="AY180" s="238" t="s">
        <v>129</v>
      </c>
    </row>
    <row r="181" s="12" customFormat="1">
      <c r="A181" s="12"/>
      <c r="B181" s="228"/>
      <c r="C181" s="229"/>
      <c r="D181" s="223" t="s">
        <v>136</v>
      </c>
      <c r="E181" s="230" t="s">
        <v>1</v>
      </c>
      <c r="F181" s="231" t="s">
        <v>884</v>
      </c>
      <c r="G181" s="229"/>
      <c r="H181" s="232">
        <v>-0.084000000000000005</v>
      </c>
      <c r="I181" s="233"/>
      <c r="J181" s="229"/>
      <c r="K181" s="229"/>
      <c r="L181" s="234"/>
      <c r="M181" s="235"/>
      <c r="N181" s="236"/>
      <c r="O181" s="236"/>
      <c r="P181" s="236"/>
      <c r="Q181" s="236"/>
      <c r="R181" s="236"/>
      <c r="S181" s="236"/>
      <c r="T181" s="237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38" t="s">
        <v>136</v>
      </c>
      <c r="AU181" s="238" t="s">
        <v>83</v>
      </c>
      <c r="AV181" s="12" t="s">
        <v>85</v>
      </c>
      <c r="AW181" s="12" t="s">
        <v>32</v>
      </c>
      <c r="AX181" s="12" t="s">
        <v>75</v>
      </c>
      <c r="AY181" s="238" t="s">
        <v>129</v>
      </c>
    </row>
    <row r="182" s="13" customFormat="1">
      <c r="A182" s="13"/>
      <c r="B182" s="239"/>
      <c r="C182" s="240"/>
      <c r="D182" s="223" t="s">
        <v>136</v>
      </c>
      <c r="E182" s="241" t="s">
        <v>1</v>
      </c>
      <c r="F182" s="242" t="s">
        <v>138</v>
      </c>
      <c r="G182" s="240"/>
      <c r="H182" s="243">
        <v>0.79600000000000004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136</v>
      </c>
      <c r="AU182" s="249" t="s">
        <v>83</v>
      </c>
      <c r="AV182" s="13" t="s">
        <v>134</v>
      </c>
      <c r="AW182" s="13" t="s">
        <v>32</v>
      </c>
      <c r="AX182" s="13" t="s">
        <v>83</v>
      </c>
      <c r="AY182" s="249" t="s">
        <v>129</v>
      </c>
    </row>
    <row r="183" s="2" customFormat="1" ht="21.75" customHeight="1">
      <c r="A183" s="38"/>
      <c r="B183" s="39"/>
      <c r="C183" s="210" t="s">
        <v>173</v>
      </c>
      <c r="D183" s="210" t="s">
        <v>130</v>
      </c>
      <c r="E183" s="211" t="s">
        <v>885</v>
      </c>
      <c r="F183" s="212" t="s">
        <v>886</v>
      </c>
      <c r="G183" s="213" t="s">
        <v>141</v>
      </c>
      <c r="H183" s="214">
        <v>84.760000000000005</v>
      </c>
      <c r="I183" s="215"/>
      <c r="J183" s="216">
        <f>ROUND(I183*H183,2)</f>
        <v>0</v>
      </c>
      <c r="K183" s="212" t="s">
        <v>1</v>
      </c>
      <c r="L183" s="44"/>
      <c r="M183" s="217" t="s">
        <v>1</v>
      </c>
      <c r="N183" s="218" t="s">
        <v>40</v>
      </c>
      <c r="O183" s="91"/>
      <c r="P183" s="219">
        <f>O183*H183</f>
        <v>0</v>
      </c>
      <c r="Q183" s="219">
        <v>0</v>
      </c>
      <c r="R183" s="219">
        <f>Q183*H183</f>
        <v>0</v>
      </c>
      <c r="S183" s="219">
        <v>0</v>
      </c>
      <c r="T183" s="22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1" t="s">
        <v>134</v>
      </c>
      <c r="AT183" s="221" t="s">
        <v>130</v>
      </c>
      <c r="AU183" s="221" t="s">
        <v>83</v>
      </c>
      <c r="AY183" s="17" t="s">
        <v>129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7" t="s">
        <v>83</v>
      </c>
      <c r="BK183" s="222">
        <f>ROUND(I183*H183,2)</f>
        <v>0</v>
      </c>
      <c r="BL183" s="17" t="s">
        <v>134</v>
      </c>
      <c r="BM183" s="221" t="s">
        <v>210</v>
      </c>
    </row>
    <row r="184" s="2" customFormat="1">
      <c r="A184" s="38"/>
      <c r="B184" s="39"/>
      <c r="C184" s="40"/>
      <c r="D184" s="223" t="s">
        <v>135</v>
      </c>
      <c r="E184" s="40"/>
      <c r="F184" s="224" t="s">
        <v>886</v>
      </c>
      <c r="G184" s="40"/>
      <c r="H184" s="40"/>
      <c r="I184" s="225"/>
      <c r="J184" s="40"/>
      <c r="K184" s="40"/>
      <c r="L184" s="44"/>
      <c r="M184" s="226"/>
      <c r="N184" s="227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135</v>
      </c>
      <c r="AU184" s="17" t="s">
        <v>83</v>
      </c>
    </row>
    <row r="185" s="14" customFormat="1">
      <c r="A185" s="14"/>
      <c r="B185" s="250"/>
      <c r="C185" s="251"/>
      <c r="D185" s="223" t="s">
        <v>136</v>
      </c>
      <c r="E185" s="252" t="s">
        <v>1</v>
      </c>
      <c r="F185" s="253" t="s">
        <v>887</v>
      </c>
      <c r="G185" s="251"/>
      <c r="H185" s="252" t="s">
        <v>1</v>
      </c>
      <c r="I185" s="254"/>
      <c r="J185" s="251"/>
      <c r="K185" s="251"/>
      <c r="L185" s="255"/>
      <c r="M185" s="256"/>
      <c r="N185" s="257"/>
      <c r="O185" s="257"/>
      <c r="P185" s="257"/>
      <c r="Q185" s="257"/>
      <c r="R185" s="257"/>
      <c r="S185" s="257"/>
      <c r="T185" s="25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9" t="s">
        <v>136</v>
      </c>
      <c r="AU185" s="259" t="s">
        <v>83</v>
      </c>
      <c r="AV185" s="14" t="s">
        <v>83</v>
      </c>
      <c r="AW185" s="14" t="s">
        <v>32</v>
      </c>
      <c r="AX185" s="14" t="s">
        <v>75</v>
      </c>
      <c r="AY185" s="259" t="s">
        <v>129</v>
      </c>
    </row>
    <row r="186" s="12" customFormat="1">
      <c r="A186" s="12"/>
      <c r="B186" s="228"/>
      <c r="C186" s="229"/>
      <c r="D186" s="223" t="s">
        <v>136</v>
      </c>
      <c r="E186" s="230" t="s">
        <v>1</v>
      </c>
      <c r="F186" s="231" t="s">
        <v>888</v>
      </c>
      <c r="G186" s="229"/>
      <c r="H186" s="232">
        <v>84.760000000000005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38" t="s">
        <v>136</v>
      </c>
      <c r="AU186" s="238" t="s">
        <v>83</v>
      </c>
      <c r="AV186" s="12" t="s">
        <v>85</v>
      </c>
      <c r="AW186" s="12" t="s">
        <v>32</v>
      </c>
      <c r="AX186" s="12" t="s">
        <v>75</v>
      </c>
      <c r="AY186" s="238" t="s">
        <v>129</v>
      </c>
    </row>
    <row r="187" s="13" customFormat="1">
      <c r="A187" s="13"/>
      <c r="B187" s="239"/>
      <c r="C187" s="240"/>
      <c r="D187" s="223" t="s">
        <v>136</v>
      </c>
      <c r="E187" s="241" t="s">
        <v>1</v>
      </c>
      <c r="F187" s="242" t="s">
        <v>138</v>
      </c>
      <c r="G187" s="240"/>
      <c r="H187" s="243">
        <v>84.760000000000005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136</v>
      </c>
      <c r="AU187" s="249" t="s">
        <v>83</v>
      </c>
      <c r="AV187" s="13" t="s">
        <v>134</v>
      </c>
      <c r="AW187" s="13" t="s">
        <v>32</v>
      </c>
      <c r="AX187" s="13" t="s">
        <v>83</v>
      </c>
      <c r="AY187" s="249" t="s">
        <v>129</v>
      </c>
    </row>
    <row r="188" s="11" customFormat="1" ht="25.92" customHeight="1">
      <c r="A188" s="11"/>
      <c r="B188" s="196"/>
      <c r="C188" s="197"/>
      <c r="D188" s="198" t="s">
        <v>74</v>
      </c>
      <c r="E188" s="199" t="s">
        <v>134</v>
      </c>
      <c r="F188" s="199" t="s">
        <v>258</v>
      </c>
      <c r="G188" s="197"/>
      <c r="H188" s="197"/>
      <c r="I188" s="200"/>
      <c r="J188" s="201">
        <f>BK188</f>
        <v>0</v>
      </c>
      <c r="K188" s="197"/>
      <c r="L188" s="202"/>
      <c r="M188" s="203"/>
      <c r="N188" s="204"/>
      <c r="O188" s="204"/>
      <c r="P188" s="205">
        <f>SUM(P189:P224)</f>
        <v>0</v>
      </c>
      <c r="Q188" s="204"/>
      <c r="R188" s="205">
        <f>SUM(R189:R224)</f>
        <v>0</v>
      </c>
      <c r="S188" s="204"/>
      <c r="T188" s="206">
        <f>SUM(T189:T224)</f>
        <v>0</v>
      </c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R188" s="207" t="s">
        <v>83</v>
      </c>
      <c r="AT188" s="208" t="s">
        <v>74</v>
      </c>
      <c r="AU188" s="208" t="s">
        <v>75</v>
      </c>
      <c r="AY188" s="207" t="s">
        <v>129</v>
      </c>
      <c r="BK188" s="209">
        <f>SUM(BK189:BK224)</f>
        <v>0</v>
      </c>
    </row>
    <row r="189" s="2" customFormat="1" ht="24.15" customHeight="1">
      <c r="A189" s="38"/>
      <c r="B189" s="39"/>
      <c r="C189" s="210" t="s">
        <v>216</v>
      </c>
      <c r="D189" s="210" t="s">
        <v>130</v>
      </c>
      <c r="E189" s="211" t="s">
        <v>259</v>
      </c>
      <c r="F189" s="212" t="s">
        <v>889</v>
      </c>
      <c r="G189" s="213" t="s">
        <v>146</v>
      </c>
      <c r="H189" s="214">
        <v>0.17599999999999999</v>
      </c>
      <c r="I189" s="215"/>
      <c r="J189" s="216">
        <f>ROUND(I189*H189,2)</f>
        <v>0</v>
      </c>
      <c r="K189" s="212" t="s">
        <v>1</v>
      </c>
      <c r="L189" s="44"/>
      <c r="M189" s="217" t="s">
        <v>1</v>
      </c>
      <c r="N189" s="218" t="s">
        <v>40</v>
      </c>
      <c r="O189" s="91"/>
      <c r="P189" s="219">
        <f>O189*H189</f>
        <v>0</v>
      </c>
      <c r="Q189" s="219">
        <v>0</v>
      </c>
      <c r="R189" s="219">
        <f>Q189*H189</f>
        <v>0</v>
      </c>
      <c r="S189" s="219">
        <v>0</v>
      </c>
      <c r="T189" s="22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1" t="s">
        <v>134</v>
      </c>
      <c r="AT189" s="221" t="s">
        <v>130</v>
      </c>
      <c r="AU189" s="221" t="s">
        <v>83</v>
      </c>
      <c r="AY189" s="17" t="s">
        <v>129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7" t="s">
        <v>83</v>
      </c>
      <c r="BK189" s="222">
        <f>ROUND(I189*H189,2)</f>
        <v>0</v>
      </c>
      <c r="BL189" s="17" t="s">
        <v>134</v>
      </c>
      <c r="BM189" s="221" t="s">
        <v>219</v>
      </c>
    </row>
    <row r="190" s="2" customFormat="1">
      <c r="A190" s="38"/>
      <c r="B190" s="39"/>
      <c r="C190" s="40"/>
      <c r="D190" s="223" t="s">
        <v>135</v>
      </c>
      <c r="E190" s="40"/>
      <c r="F190" s="224" t="s">
        <v>890</v>
      </c>
      <c r="G190" s="40"/>
      <c r="H190" s="40"/>
      <c r="I190" s="225"/>
      <c r="J190" s="40"/>
      <c r="K190" s="40"/>
      <c r="L190" s="44"/>
      <c r="M190" s="226"/>
      <c r="N190" s="227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135</v>
      </c>
      <c r="AU190" s="17" t="s">
        <v>83</v>
      </c>
    </row>
    <row r="191" s="12" customFormat="1">
      <c r="A191" s="12"/>
      <c r="B191" s="228"/>
      <c r="C191" s="229"/>
      <c r="D191" s="223" t="s">
        <v>136</v>
      </c>
      <c r="E191" s="230" t="s">
        <v>1</v>
      </c>
      <c r="F191" s="231" t="s">
        <v>891</v>
      </c>
      <c r="G191" s="229"/>
      <c r="H191" s="232">
        <v>0.17599999999999999</v>
      </c>
      <c r="I191" s="233"/>
      <c r="J191" s="229"/>
      <c r="K191" s="229"/>
      <c r="L191" s="234"/>
      <c r="M191" s="235"/>
      <c r="N191" s="236"/>
      <c r="O191" s="236"/>
      <c r="P191" s="236"/>
      <c r="Q191" s="236"/>
      <c r="R191" s="236"/>
      <c r="S191" s="236"/>
      <c r="T191" s="237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38" t="s">
        <v>136</v>
      </c>
      <c r="AU191" s="238" t="s">
        <v>83</v>
      </c>
      <c r="AV191" s="12" t="s">
        <v>85</v>
      </c>
      <c r="AW191" s="12" t="s">
        <v>32</v>
      </c>
      <c r="AX191" s="12" t="s">
        <v>75</v>
      </c>
      <c r="AY191" s="238" t="s">
        <v>129</v>
      </c>
    </row>
    <row r="192" s="13" customFormat="1">
      <c r="A192" s="13"/>
      <c r="B192" s="239"/>
      <c r="C192" s="240"/>
      <c r="D192" s="223" t="s">
        <v>136</v>
      </c>
      <c r="E192" s="241" t="s">
        <v>1</v>
      </c>
      <c r="F192" s="242" t="s">
        <v>138</v>
      </c>
      <c r="G192" s="240"/>
      <c r="H192" s="243">
        <v>0.17599999999999999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136</v>
      </c>
      <c r="AU192" s="249" t="s">
        <v>83</v>
      </c>
      <c r="AV192" s="13" t="s">
        <v>134</v>
      </c>
      <c r="AW192" s="13" t="s">
        <v>32</v>
      </c>
      <c r="AX192" s="13" t="s">
        <v>83</v>
      </c>
      <c r="AY192" s="249" t="s">
        <v>129</v>
      </c>
    </row>
    <row r="193" s="2" customFormat="1" ht="16.5" customHeight="1">
      <c r="A193" s="38"/>
      <c r="B193" s="39"/>
      <c r="C193" s="210" t="s">
        <v>180</v>
      </c>
      <c r="D193" s="210" t="s">
        <v>130</v>
      </c>
      <c r="E193" s="211" t="s">
        <v>892</v>
      </c>
      <c r="F193" s="212" t="s">
        <v>893</v>
      </c>
      <c r="G193" s="213" t="s">
        <v>241</v>
      </c>
      <c r="H193" s="214">
        <v>1.3819999999999999</v>
      </c>
      <c r="I193" s="215"/>
      <c r="J193" s="216">
        <f>ROUND(I193*H193,2)</f>
        <v>0</v>
      </c>
      <c r="K193" s="212" t="s">
        <v>1</v>
      </c>
      <c r="L193" s="44"/>
      <c r="M193" s="217" t="s">
        <v>1</v>
      </c>
      <c r="N193" s="218" t="s">
        <v>40</v>
      </c>
      <c r="O193" s="91"/>
      <c r="P193" s="219">
        <f>O193*H193</f>
        <v>0</v>
      </c>
      <c r="Q193" s="219">
        <v>0</v>
      </c>
      <c r="R193" s="219">
        <f>Q193*H193</f>
        <v>0</v>
      </c>
      <c r="S193" s="219">
        <v>0</v>
      </c>
      <c r="T193" s="22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1" t="s">
        <v>134</v>
      </c>
      <c r="AT193" s="221" t="s">
        <v>130</v>
      </c>
      <c r="AU193" s="221" t="s">
        <v>83</v>
      </c>
      <c r="AY193" s="17" t="s">
        <v>129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7" t="s">
        <v>83</v>
      </c>
      <c r="BK193" s="222">
        <f>ROUND(I193*H193,2)</f>
        <v>0</v>
      </c>
      <c r="BL193" s="17" t="s">
        <v>134</v>
      </c>
      <c r="BM193" s="221" t="s">
        <v>225</v>
      </c>
    </row>
    <row r="194" s="2" customFormat="1">
      <c r="A194" s="38"/>
      <c r="B194" s="39"/>
      <c r="C194" s="40"/>
      <c r="D194" s="223" t="s">
        <v>135</v>
      </c>
      <c r="E194" s="40"/>
      <c r="F194" s="224" t="s">
        <v>893</v>
      </c>
      <c r="G194" s="40"/>
      <c r="H194" s="40"/>
      <c r="I194" s="225"/>
      <c r="J194" s="40"/>
      <c r="K194" s="40"/>
      <c r="L194" s="44"/>
      <c r="M194" s="226"/>
      <c r="N194" s="227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135</v>
      </c>
      <c r="AU194" s="17" t="s">
        <v>83</v>
      </c>
    </row>
    <row r="195" s="14" customFormat="1">
      <c r="A195" s="14"/>
      <c r="B195" s="250"/>
      <c r="C195" s="251"/>
      <c r="D195" s="223" t="s">
        <v>136</v>
      </c>
      <c r="E195" s="252" t="s">
        <v>1</v>
      </c>
      <c r="F195" s="253" t="s">
        <v>850</v>
      </c>
      <c r="G195" s="251"/>
      <c r="H195" s="252" t="s">
        <v>1</v>
      </c>
      <c r="I195" s="254"/>
      <c r="J195" s="251"/>
      <c r="K195" s="251"/>
      <c r="L195" s="255"/>
      <c r="M195" s="256"/>
      <c r="N195" s="257"/>
      <c r="O195" s="257"/>
      <c r="P195" s="257"/>
      <c r="Q195" s="257"/>
      <c r="R195" s="257"/>
      <c r="S195" s="257"/>
      <c r="T195" s="25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9" t="s">
        <v>136</v>
      </c>
      <c r="AU195" s="259" t="s">
        <v>83</v>
      </c>
      <c r="AV195" s="14" t="s">
        <v>83</v>
      </c>
      <c r="AW195" s="14" t="s">
        <v>32</v>
      </c>
      <c r="AX195" s="14" t="s">
        <v>75</v>
      </c>
      <c r="AY195" s="259" t="s">
        <v>129</v>
      </c>
    </row>
    <row r="196" s="12" customFormat="1">
      <c r="A196" s="12"/>
      <c r="B196" s="228"/>
      <c r="C196" s="229"/>
      <c r="D196" s="223" t="s">
        <v>136</v>
      </c>
      <c r="E196" s="230" t="s">
        <v>1</v>
      </c>
      <c r="F196" s="231" t="s">
        <v>894</v>
      </c>
      <c r="G196" s="229"/>
      <c r="H196" s="232">
        <v>1.3819999999999999</v>
      </c>
      <c r="I196" s="233"/>
      <c r="J196" s="229"/>
      <c r="K196" s="229"/>
      <c r="L196" s="234"/>
      <c r="M196" s="235"/>
      <c r="N196" s="236"/>
      <c r="O196" s="236"/>
      <c r="P196" s="236"/>
      <c r="Q196" s="236"/>
      <c r="R196" s="236"/>
      <c r="S196" s="236"/>
      <c r="T196" s="237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38" t="s">
        <v>136</v>
      </c>
      <c r="AU196" s="238" t="s">
        <v>83</v>
      </c>
      <c r="AV196" s="12" t="s">
        <v>85</v>
      </c>
      <c r="AW196" s="12" t="s">
        <v>32</v>
      </c>
      <c r="AX196" s="12" t="s">
        <v>75</v>
      </c>
      <c r="AY196" s="238" t="s">
        <v>129</v>
      </c>
    </row>
    <row r="197" s="13" customFormat="1">
      <c r="A197" s="13"/>
      <c r="B197" s="239"/>
      <c r="C197" s="240"/>
      <c r="D197" s="223" t="s">
        <v>136</v>
      </c>
      <c r="E197" s="241" t="s">
        <v>1</v>
      </c>
      <c r="F197" s="242" t="s">
        <v>138</v>
      </c>
      <c r="G197" s="240"/>
      <c r="H197" s="243">
        <v>1.3819999999999999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136</v>
      </c>
      <c r="AU197" s="249" t="s">
        <v>83</v>
      </c>
      <c r="AV197" s="13" t="s">
        <v>134</v>
      </c>
      <c r="AW197" s="13" t="s">
        <v>32</v>
      </c>
      <c r="AX197" s="13" t="s">
        <v>83</v>
      </c>
      <c r="AY197" s="249" t="s">
        <v>129</v>
      </c>
    </row>
    <row r="198" s="2" customFormat="1" ht="21.75" customHeight="1">
      <c r="A198" s="38"/>
      <c r="B198" s="39"/>
      <c r="C198" s="210" t="s">
        <v>8</v>
      </c>
      <c r="D198" s="210" t="s">
        <v>130</v>
      </c>
      <c r="E198" s="211" t="s">
        <v>895</v>
      </c>
      <c r="F198" s="212" t="s">
        <v>896</v>
      </c>
      <c r="G198" s="213" t="s">
        <v>146</v>
      </c>
      <c r="H198" s="214">
        <v>10.4</v>
      </c>
      <c r="I198" s="215"/>
      <c r="J198" s="216">
        <f>ROUND(I198*H198,2)</f>
        <v>0</v>
      </c>
      <c r="K198" s="212" t="s">
        <v>1</v>
      </c>
      <c r="L198" s="44"/>
      <c r="M198" s="217" t="s">
        <v>1</v>
      </c>
      <c r="N198" s="218" t="s">
        <v>40</v>
      </c>
      <c r="O198" s="91"/>
      <c r="P198" s="219">
        <f>O198*H198</f>
        <v>0</v>
      </c>
      <c r="Q198" s="219">
        <v>0</v>
      </c>
      <c r="R198" s="219">
        <f>Q198*H198</f>
        <v>0</v>
      </c>
      <c r="S198" s="219">
        <v>0</v>
      </c>
      <c r="T198" s="22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1" t="s">
        <v>134</v>
      </c>
      <c r="AT198" s="221" t="s">
        <v>130</v>
      </c>
      <c r="AU198" s="221" t="s">
        <v>83</v>
      </c>
      <c r="AY198" s="17" t="s">
        <v>129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7" t="s">
        <v>83</v>
      </c>
      <c r="BK198" s="222">
        <f>ROUND(I198*H198,2)</f>
        <v>0</v>
      </c>
      <c r="BL198" s="17" t="s">
        <v>134</v>
      </c>
      <c r="BM198" s="221" t="s">
        <v>229</v>
      </c>
    </row>
    <row r="199" s="2" customFormat="1">
      <c r="A199" s="38"/>
      <c r="B199" s="39"/>
      <c r="C199" s="40"/>
      <c r="D199" s="223" t="s">
        <v>135</v>
      </c>
      <c r="E199" s="40"/>
      <c r="F199" s="224" t="s">
        <v>896</v>
      </c>
      <c r="G199" s="40"/>
      <c r="H199" s="40"/>
      <c r="I199" s="225"/>
      <c r="J199" s="40"/>
      <c r="K199" s="40"/>
      <c r="L199" s="44"/>
      <c r="M199" s="226"/>
      <c r="N199" s="227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135</v>
      </c>
      <c r="AU199" s="17" t="s">
        <v>83</v>
      </c>
    </row>
    <row r="200" s="14" customFormat="1">
      <c r="A200" s="14"/>
      <c r="B200" s="250"/>
      <c r="C200" s="251"/>
      <c r="D200" s="223" t="s">
        <v>136</v>
      </c>
      <c r="E200" s="252" t="s">
        <v>1</v>
      </c>
      <c r="F200" s="253" t="s">
        <v>887</v>
      </c>
      <c r="G200" s="251"/>
      <c r="H200" s="252" t="s">
        <v>1</v>
      </c>
      <c r="I200" s="254"/>
      <c r="J200" s="251"/>
      <c r="K200" s="251"/>
      <c r="L200" s="255"/>
      <c r="M200" s="256"/>
      <c r="N200" s="257"/>
      <c r="O200" s="257"/>
      <c r="P200" s="257"/>
      <c r="Q200" s="257"/>
      <c r="R200" s="257"/>
      <c r="S200" s="257"/>
      <c r="T200" s="25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9" t="s">
        <v>136</v>
      </c>
      <c r="AU200" s="259" t="s">
        <v>83</v>
      </c>
      <c r="AV200" s="14" t="s">
        <v>83</v>
      </c>
      <c r="AW200" s="14" t="s">
        <v>32</v>
      </c>
      <c r="AX200" s="14" t="s">
        <v>75</v>
      </c>
      <c r="AY200" s="259" t="s">
        <v>129</v>
      </c>
    </row>
    <row r="201" s="12" customFormat="1">
      <c r="A201" s="12"/>
      <c r="B201" s="228"/>
      <c r="C201" s="229"/>
      <c r="D201" s="223" t="s">
        <v>136</v>
      </c>
      <c r="E201" s="230" t="s">
        <v>1</v>
      </c>
      <c r="F201" s="231" t="s">
        <v>897</v>
      </c>
      <c r="G201" s="229"/>
      <c r="H201" s="232">
        <v>4.5499999999999998</v>
      </c>
      <c r="I201" s="233"/>
      <c r="J201" s="229"/>
      <c r="K201" s="229"/>
      <c r="L201" s="234"/>
      <c r="M201" s="235"/>
      <c r="N201" s="236"/>
      <c r="O201" s="236"/>
      <c r="P201" s="236"/>
      <c r="Q201" s="236"/>
      <c r="R201" s="236"/>
      <c r="S201" s="236"/>
      <c r="T201" s="237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38" t="s">
        <v>136</v>
      </c>
      <c r="AU201" s="238" t="s">
        <v>83</v>
      </c>
      <c r="AV201" s="12" t="s">
        <v>85</v>
      </c>
      <c r="AW201" s="12" t="s">
        <v>32</v>
      </c>
      <c r="AX201" s="12" t="s">
        <v>75</v>
      </c>
      <c r="AY201" s="238" t="s">
        <v>129</v>
      </c>
    </row>
    <row r="202" s="14" customFormat="1">
      <c r="A202" s="14"/>
      <c r="B202" s="250"/>
      <c r="C202" s="251"/>
      <c r="D202" s="223" t="s">
        <v>136</v>
      </c>
      <c r="E202" s="252" t="s">
        <v>1</v>
      </c>
      <c r="F202" s="253" t="s">
        <v>898</v>
      </c>
      <c r="G202" s="251"/>
      <c r="H202" s="252" t="s">
        <v>1</v>
      </c>
      <c r="I202" s="254"/>
      <c r="J202" s="251"/>
      <c r="K202" s="251"/>
      <c r="L202" s="255"/>
      <c r="M202" s="256"/>
      <c r="N202" s="257"/>
      <c r="O202" s="257"/>
      <c r="P202" s="257"/>
      <c r="Q202" s="257"/>
      <c r="R202" s="257"/>
      <c r="S202" s="257"/>
      <c r="T202" s="25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9" t="s">
        <v>136</v>
      </c>
      <c r="AU202" s="259" t="s">
        <v>83</v>
      </c>
      <c r="AV202" s="14" t="s">
        <v>83</v>
      </c>
      <c r="AW202" s="14" t="s">
        <v>32</v>
      </c>
      <c r="AX202" s="14" t="s">
        <v>75</v>
      </c>
      <c r="AY202" s="259" t="s">
        <v>129</v>
      </c>
    </row>
    <row r="203" s="12" customFormat="1">
      <c r="A203" s="12"/>
      <c r="B203" s="228"/>
      <c r="C203" s="229"/>
      <c r="D203" s="223" t="s">
        <v>136</v>
      </c>
      <c r="E203" s="230" t="s">
        <v>1</v>
      </c>
      <c r="F203" s="231" t="s">
        <v>899</v>
      </c>
      <c r="G203" s="229"/>
      <c r="H203" s="232">
        <v>5.8499999999999996</v>
      </c>
      <c r="I203" s="233"/>
      <c r="J203" s="229"/>
      <c r="K203" s="229"/>
      <c r="L203" s="234"/>
      <c r="M203" s="235"/>
      <c r="N203" s="236"/>
      <c r="O203" s="236"/>
      <c r="P203" s="236"/>
      <c r="Q203" s="236"/>
      <c r="R203" s="236"/>
      <c r="S203" s="236"/>
      <c r="T203" s="237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38" t="s">
        <v>136</v>
      </c>
      <c r="AU203" s="238" t="s">
        <v>83</v>
      </c>
      <c r="AV203" s="12" t="s">
        <v>85</v>
      </c>
      <c r="AW203" s="12" t="s">
        <v>32</v>
      </c>
      <c r="AX203" s="12" t="s">
        <v>75</v>
      </c>
      <c r="AY203" s="238" t="s">
        <v>129</v>
      </c>
    </row>
    <row r="204" s="13" customFormat="1">
      <c r="A204" s="13"/>
      <c r="B204" s="239"/>
      <c r="C204" s="240"/>
      <c r="D204" s="223" t="s">
        <v>136</v>
      </c>
      <c r="E204" s="241" t="s">
        <v>1</v>
      </c>
      <c r="F204" s="242" t="s">
        <v>138</v>
      </c>
      <c r="G204" s="240"/>
      <c r="H204" s="243">
        <v>10.399999999999999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9" t="s">
        <v>136</v>
      </c>
      <c r="AU204" s="249" t="s">
        <v>83</v>
      </c>
      <c r="AV204" s="13" t="s">
        <v>134</v>
      </c>
      <c r="AW204" s="13" t="s">
        <v>32</v>
      </c>
      <c r="AX204" s="13" t="s">
        <v>83</v>
      </c>
      <c r="AY204" s="249" t="s">
        <v>129</v>
      </c>
    </row>
    <row r="205" s="2" customFormat="1" ht="21.75" customHeight="1">
      <c r="A205" s="38"/>
      <c r="B205" s="39"/>
      <c r="C205" s="210" t="s">
        <v>186</v>
      </c>
      <c r="D205" s="210" t="s">
        <v>130</v>
      </c>
      <c r="E205" s="211" t="s">
        <v>900</v>
      </c>
      <c r="F205" s="212" t="s">
        <v>901</v>
      </c>
      <c r="G205" s="213" t="s">
        <v>141</v>
      </c>
      <c r="H205" s="214">
        <v>132.83000000000001</v>
      </c>
      <c r="I205" s="215"/>
      <c r="J205" s="216">
        <f>ROUND(I205*H205,2)</f>
        <v>0</v>
      </c>
      <c r="K205" s="212" t="s">
        <v>1</v>
      </c>
      <c r="L205" s="44"/>
      <c r="M205" s="217" t="s">
        <v>1</v>
      </c>
      <c r="N205" s="218" t="s">
        <v>40</v>
      </c>
      <c r="O205" s="91"/>
      <c r="P205" s="219">
        <f>O205*H205</f>
        <v>0</v>
      </c>
      <c r="Q205" s="219">
        <v>0</v>
      </c>
      <c r="R205" s="219">
        <f>Q205*H205</f>
        <v>0</v>
      </c>
      <c r="S205" s="219">
        <v>0</v>
      </c>
      <c r="T205" s="22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1" t="s">
        <v>134</v>
      </c>
      <c r="AT205" s="221" t="s">
        <v>130</v>
      </c>
      <c r="AU205" s="221" t="s">
        <v>83</v>
      </c>
      <c r="AY205" s="17" t="s">
        <v>129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7" t="s">
        <v>83</v>
      </c>
      <c r="BK205" s="222">
        <f>ROUND(I205*H205,2)</f>
        <v>0</v>
      </c>
      <c r="BL205" s="17" t="s">
        <v>134</v>
      </c>
      <c r="BM205" s="221" t="s">
        <v>235</v>
      </c>
    </row>
    <row r="206" s="2" customFormat="1">
      <c r="A206" s="38"/>
      <c r="B206" s="39"/>
      <c r="C206" s="40"/>
      <c r="D206" s="223" t="s">
        <v>135</v>
      </c>
      <c r="E206" s="40"/>
      <c r="F206" s="224" t="s">
        <v>901</v>
      </c>
      <c r="G206" s="40"/>
      <c r="H206" s="40"/>
      <c r="I206" s="225"/>
      <c r="J206" s="40"/>
      <c r="K206" s="40"/>
      <c r="L206" s="44"/>
      <c r="M206" s="226"/>
      <c r="N206" s="227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135</v>
      </c>
      <c r="AU206" s="17" t="s">
        <v>83</v>
      </c>
    </row>
    <row r="207" s="14" customFormat="1">
      <c r="A207" s="14"/>
      <c r="B207" s="250"/>
      <c r="C207" s="251"/>
      <c r="D207" s="223" t="s">
        <v>136</v>
      </c>
      <c r="E207" s="252" t="s">
        <v>1</v>
      </c>
      <c r="F207" s="253" t="s">
        <v>902</v>
      </c>
      <c r="G207" s="251"/>
      <c r="H207" s="252" t="s">
        <v>1</v>
      </c>
      <c r="I207" s="254"/>
      <c r="J207" s="251"/>
      <c r="K207" s="251"/>
      <c r="L207" s="255"/>
      <c r="M207" s="256"/>
      <c r="N207" s="257"/>
      <c r="O207" s="257"/>
      <c r="P207" s="257"/>
      <c r="Q207" s="257"/>
      <c r="R207" s="257"/>
      <c r="S207" s="257"/>
      <c r="T207" s="25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9" t="s">
        <v>136</v>
      </c>
      <c r="AU207" s="259" t="s">
        <v>83</v>
      </c>
      <c r="AV207" s="14" t="s">
        <v>83</v>
      </c>
      <c r="AW207" s="14" t="s">
        <v>32</v>
      </c>
      <c r="AX207" s="14" t="s">
        <v>75</v>
      </c>
      <c r="AY207" s="259" t="s">
        <v>129</v>
      </c>
    </row>
    <row r="208" s="12" customFormat="1">
      <c r="A208" s="12"/>
      <c r="B208" s="228"/>
      <c r="C208" s="229"/>
      <c r="D208" s="223" t="s">
        <v>136</v>
      </c>
      <c r="E208" s="230" t="s">
        <v>1</v>
      </c>
      <c r="F208" s="231" t="s">
        <v>903</v>
      </c>
      <c r="G208" s="229"/>
      <c r="H208" s="232">
        <v>67.609999999999999</v>
      </c>
      <c r="I208" s="233"/>
      <c r="J208" s="229"/>
      <c r="K208" s="229"/>
      <c r="L208" s="234"/>
      <c r="M208" s="235"/>
      <c r="N208" s="236"/>
      <c r="O208" s="236"/>
      <c r="P208" s="236"/>
      <c r="Q208" s="236"/>
      <c r="R208" s="236"/>
      <c r="S208" s="236"/>
      <c r="T208" s="237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38" t="s">
        <v>136</v>
      </c>
      <c r="AU208" s="238" t="s">
        <v>83</v>
      </c>
      <c r="AV208" s="12" t="s">
        <v>85</v>
      </c>
      <c r="AW208" s="12" t="s">
        <v>32</v>
      </c>
      <c r="AX208" s="12" t="s">
        <v>75</v>
      </c>
      <c r="AY208" s="238" t="s">
        <v>129</v>
      </c>
    </row>
    <row r="209" s="14" customFormat="1">
      <c r="A209" s="14"/>
      <c r="B209" s="250"/>
      <c r="C209" s="251"/>
      <c r="D209" s="223" t="s">
        <v>136</v>
      </c>
      <c r="E209" s="252" t="s">
        <v>1</v>
      </c>
      <c r="F209" s="253" t="s">
        <v>904</v>
      </c>
      <c r="G209" s="251"/>
      <c r="H209" s="252" t="s">
        <v>1</v>
      </c>
      <c r="I209" s="254"/>
      <c r="J209" s="251"/>
      <c r="K209" s="251"/>
      <c r="L209" s="255"/>
      <c r="M209" s="256"/>
      <c r="N209" s="257"/>
      <c r="O209" s="257"/>
      <c r="P209" s="257"/>
      <c r="Q209" s="257"/>
      <c r="R209" s="257"/>
      <c r="S209" s="257"/>
      <c r="T209" s="25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9" t="s">
        <v>136</v>
      </c>
      <c r="AU209" s="259" t="s">
        <v>83</v>
      </c>
      <c r="AV209" s="14" t="s">
        <v>83</v>
      </c>
      <c r="AW209" s="14" t="s">
        <v>32</v>
      </c>
      <c r="AX209" s="14" t="s">
        <v>75</v>
      </c>
      <c r="AY209" s="259" t="s">
        <v>129</v>
      </c>
    </row>
    <row r="210" s="12" customFormat="1">
      <c r="A210" s="12"/>
      <c r="B210" s="228"/>
      <c r="C210" s="229"/>
      <c r="D210" s="223" t="s">
        <v>136</v>
      </c>
      <c r="E210" s="230" t="s">
        <v>1</v>
      </c>
      <c r="F210" s="231" t="s">
        <v>905</v>
      </c>
      <c r="G210" s="229"/>
      <c r="H210" s="232">
        <v>65.219999999999999</v>
      </c>
      <c r="I210" s="233"/>
      <c r="J210" s="229"/>
      <c r="K210" s="229"/>
      <c r="L210" s="234"/>
      <c r="M210" s="235"/>
      <c r="N210" s="236"/>
      <c r="O210" s="236"/>
      <c r="P210" s="236"/>
      <c r="Q210" s="236"/>
      <c r="R210" s="236"/>
      <c r="S210" s="236"/>
      <c r="T210" s="237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38" t="s">
        <v>136</v>
      </c>
      <c r="AU210" s="238" t="s">
        <v>83</v>
      </c>
      <c r="AV210" s="12" t="s">
        <v>85</v>
      </c>
      <c r="AW210" s="12" t="s">
        <v>32</v>
      </c>
      <c r="AX210" s="12" t="s">
        <v>75</v>
      </c>
      <c r="AY210" s="238" t="s">
        <v>129</v>
      </c>
    </row>
    <row r="211" s="13" customFormat="1">
      <c r="A211" s="13"/>
      <c r="B211" s="239"/>
      <c r="C211" s="240"/>
      <c r="D211" s="223" t="s">
        <v>136</v>
      </c>
      <c r="E211" s="241" t="s">
        <v>1</v>
      </c>
      <c r="F211" s="242" t="s">
        <v>138</v>
      </c>
      <c r="G211" s="240"/>
      <c r="H211" s="243">
        <v>132.82999999999998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136</v>
      </c>
      <c r="AU211" s="249" t="s">
        <v>83</v>
      </c>
      <c r="AV211" s="13" t="s">
        <v>134</v>
      </c>
      <c r="AW211" s="13" t="s">
        <v>32</v>
      </c>
      <c r="AX211" s="13" t="s">
        <v>83</v>
      </c>
      <c r="AY211" s="249" t="s">
        <v>129</v>
      </c>
    </row>
    <row r="212" s="2" customFormat="1" ht="21.75" customHeight="1">
      <c r="A212" s="38"/>
      <c r="B212" s="39"/>
      <c r="C212" s="210" t="s">
        <v>238</v>
      </c>
      <c r="D212" s="210" t="s">
        <v>130</v>
      </c>
      <c r="E212" s="211" t="s">
        <v>458</v>
      </c>
      <c r="F212" s="212" t="s">
        <v>906</v>
      </c>
      <c r="G212" s="213" t="s">
        <v>300</v>
      </c>
      <c r="H212" s="214">
        <v>3</v>
      </c>
      <c r="I212" s="215"/>
      <c r="J212" s="216">
        <f>ROUND(I212*H212,2)</f>
        <v>0</v>
      </c>
      <c r="K212" s="212" t="s">
        <v>1</v>
      </c>
      <c r="L212" s="44"/>
      <c r="M212" s="217" t="s">
        <v>1</v>
      </c>
      <c r="N212" s="218" t="s">
        <v>40</v>
      </c>
      <c r="O212" s="91"/>
      <c r="P212" s="219">
        <f>O212*H212</f>
        <v>0</v>
      </c>
      <c r="Q212" s="219">
        <v>0</v>
      </c>
      <c r="R212" s="219">
        <f>Q212*H212</f>
        <v>0</v>
      </c>
      <c r="S212" s="219">
        <v>0</v>
      </c>
      <c r="T212" s="22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1" t="s">
        <v>134</v>
      </c>
      <c r="AT212" s="221" t="s">
        <v>130</v>
      </c>
      <c r="AU212" s="221" t="s">
        <v>83</v>
      </c>
      <c r="AY212" s="17" t="s">
        <v>129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7" t="s">
        <v>83</v>
      </c>
      <c r="BK212" s="222">
        <f>ROUND(I212*H212,2)</f>
        <v>0</v>
      </c>
      <c r="BL212" s="17" t="s">
        <v>134</v>
      </c>
      <c r="BM212" s="221" t="s">
        <v>242</v>
      </c>
    </row>
    <row r="213" s="2" customFormat="1">
      <c r="A213" s="38"/>
      <c r="B213" s="39"/>
      <c r="C213" s="40"/>
      <c r="D213" s="223" t="s">
        <v>135</v>
      </c>
      <c r="E213" s="40"/>
      <c r="F213" s="224" t="s">
        <v>906</v>
      </c>
      <c r="G213" s="40"/>
      <c r="H213" s="40"/>
      <c r="I213" s="225"/>
      <c r="J213" s="40"/>
      <c r="K213" s="40"/>
      <c r="L213" s="44"/>
      <c r="M213" s="226"/>
      <c r="N213" s="227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135</v>
      </c>
      <c r="AU213" s="17" t="s">
        <v>83</v>
      </c>
    </row>
    <row r="214" s="14" customFormat="1">
      <c r="A214" s="14"/>
      <c r="B214" s="250"/>
      <c r="C214" s="251"/>
      <c r="D214" s="223" t="s">
        <v>136</v>
      </c>
      <c r="E214" s="252" t="s">
        <v>1</v>
      </c>
      <c r="F214" s="253" t="s">
        <v>907</v>
      </c>
      <c r="G214" s="251"/>
      <c r="H214" s="252" t="s">
        <v>1</v>
      </c>
      <c r="I214" s="254"/>
      <c r="J214" s="251"/>
      <c r="K214" s="251"/>
      <c r="L214" s="255"/>
      <c r="M214" s="256"/>
      <c r="N214" s="257"/>
      <c r="O214" s="257"/>
      <c r="P214" s="257"/>
      <c r="Q214" s="257"/>
      <c r="R214" s="257"/>
      <c r="S214" s="257"/>
      <c r="T214" s="25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9" t="s">
        <v>136</v>
      </c>
      <c r="AU214" s="259" t="s">
        <v>83</v>
      </c>
      <c r="AV214" s="14" t="s">
        <v>83</v>
      </c>
      <c r="AW214" s="14" t="s">
        <v>32</v>
      </c>
      <c r="AX214" s="14" t="s">
        <v>75</v>
      </c>
      <c r="AY214" s="259" t="s">
        <v>129</v>
      </c>
    </row>
    <row r="215" s="12" customFormat="1">
      <c r="A215" s="12"/>
      <c r="B215" s="228"/>
      <c r="C215" s="229"/>
      <c r="D215" s="223" t="s">
        <v>136</v>
      </c>
      <c r="E215" s="230" t="s">
        <v>1</v>
      </c>
      <c r="F215" s="231" t="s">
        <v>83</v>
      </c>
      <c r="G215" s="229"/>
      <c r="H215" s="232">
        <v>1</v>
      </c>
      <c r="I215" s="233"/>
      <c r="J215" s="229"/>
      <c r="K215" s="229"/>
      <c r="L215" s="234"/>
      <c r="M215" s="235"/>
      <c r="N215" s="236"/>
      <c r="O215" s="236"/>
      <c r="P215" s="236"/>
      <c r="Q215" s="236"/>
      <c r="R215" s="236"/>
      <c r="S215" s="236"/>
      <c r="T215" s="237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38" t="s">
        <v>136</v>
      </c>
      <c r="AU215" s="238" t="s">
        <v>83</v>
      </c>
      <c r="AV215" s="12" t="s">
        <v>85</v>
      </c>
      <c r="AW215" s="12" t="s">
        <v>32</v>
      </c>
      <c r="AX215" s="12" t="s">
        <v>75</v>
      </c>
      <c r="AY215" s="238" t="s">
        <v>129</v>
      </c>
    </row>
    <row r="216" s="14" customFormat="1">
      <c r="A216" s="14"/>
      <c r="B216" s="250"/>
      <c r="C216" s="251"/>
      <c r="D216" s="223" t="s">
        <v>136</v>
      </c>
      <c r="E216" s="252" t="s">
        <v>1</v>
      </c>
      <c r="F216" s="253" t="s">
        <v>908</v>
      </c>
      <c r="G216" s="251"/>
      <c r="H216" s="252" t="s">
        <v>1</v>
      </c>
      <c r="I216" s="254"/>
      <c r="J216" s="251"/>
      <c r="K216" s="251"/>
      <c r="L216" s="255"/>
      <c r="M216" s="256"/>
      <c r="N216" s="257"/>
      <c r="O216" s="257"/>
      <c r="P216" s="257"/>
      <c r="Q216" s="257"/>
      <c r="R216" s="257"/>
      <c r="S216" s="257"/>
      <c r="T216" s="25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9" t="s">
        <v>136</v>
      </c>
      <c r="AU216" s="259" t="s">
        <v>83</v>
      </c>
      <c r="AV216" s="14" t="s">
        <v>83</v>
      </c>
      <c r="AW216" s="14" t="s">
        <v>32</v>
      </c>
      <c r="AX216" s="14" t="s">
        <v>75</v>
      </c>
      <c r="AY216" s="259" t="s">
        <v>129</v>
      </c>
    </row>
    <row r="217" s="12" customFormat="1">
      <c r="A217" s="12"/>
      <c r="B217" s="228"/>
      <c r="C217" s="229"/>
      <c r="D217" s="223" t="s">
        <v>136</v>
      </c>
      <c r="E217" s="230" t="s">
        <v>1</v>
      </c>
      <c r="F217" s="231" t="s">
        <v>83</v>
      </c>
      <c r="G217" s="229"/>
      <c r="H217" s="232">
        <v>1</v>
      </c>
      <c r="I217" s="233"/>
      <c r="J217" s="229"/>
      <c r="K217" s="229"/>
      <c r="L217" s="234"/>
      <c r="M217" s="235"/>
      <c r="N217" s="236"/>
      <c r="O217" s="236"/>
      <c r="P217" s="236"/>
      <c r="Q217" s="236"/>
      <c r="R217" s="236"/>
      <c r="S217" s="236"/>
      <c r="T217" s="237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38" t="s">
        <v>136</v>
      </c>
      <c r="AU217" s="238" t="s">
        <v>83</v>
      </c>
      <c r="AV217" s="12" t="s">
        <v>85</v>
      </c>
      <c r="AW217" s="12" t="s">
        <v>32</v>
      </c>
      <c r="AX217" s="12" t="s">
        <v>75</v>
      </c>
      <c r="AY217" s="238" t="s">
        <v>129</v>
      </c>
    </row>
    <row r="218" s="14" customFormat="1">
      <c r="A218" s="14"/>
      <c r="B218" s="250"/>
      <c r="C218" s="251"/>
      <c r="D218" s="223" t="s">
        <v>136</v>
      </c>
      <c r="E218" s="252" t="s">
        <v>1</v>
      </c>
      <c r="F218" s="253" t="s">
        <v>909</v>
      </c>
      <c r="G218" s="251"/>
      <c r="H218" s="252" t="s">
        <v>1</v>
      </c>
      <c r="I218" s="254"/>
      <c r="J218" s="251"/>
      <c r="K218" s="251"/>
      <c r="L218" s="255"/>
      <c r="M218" s="256"/>
      <c r="N218" s="257"/>
      <c r="O218" s="257"/>
      <c r="P218" s="257"/>
      <c r="Q218" s="257"/>
      <c r="R218" s="257"/>
      <c r="S218" s="257"/>
      <c r="T218" s="25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9" t="s">
        <v>136</v>
      </c>
      <c r="AU218" s="259" t="s">
        <v>83</v>
      </c>
      <c r="AV218" s="14" t="s">
        <v>83</v>
      </c>
      <c r="AW218" s="14" t="s">
        <v>32</v>
      </c>
      <c r="AX218" s="14" t="s">
        <v>75</v>
      </c>
      <c r="AY218" s="259" t="s">
        <v>129</v>
      </c>
    </row>
    <row r="219" s="12" customFormat="1">
      <c r="A219" s="12"/>
      <c r="B219" s="228"/>
      <c r="C219" s="229"/>
      <c r="D219" s="223" t="s">
        <v>136</v>
      </c>
      <c r="E219" s="230" t="s">
        <v>1</v>
      </c>
      <c r="F219" s="231" t="s">
        <v>83</v>
      </c>
      <c r="G219" s="229"/>
      <c r="H219" s="232">
        <v>1</v>
      </c>
      <c r="I219" s="233"/>
      <c r="J219" s="229"/>
      <c r="K219" s="229"/>
      <c r="L219" s="234"/>
      <c r="M219" s="235"/>
      <c r="N219" s="236"/>
      <c r="O219" s="236"/>
      <c r="P219" s="236"/>
      <c r="Q219" s="236"/>
      <c r="R219" s="236"/>
      <c r="S219" s="236"/>
      <c r="T219" s="237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238" t="s">
        <v>136</v>
      </c>
      <c r="AU219" s="238" t="s">
        <v>83</v>
      </c>
      <c r="AV219" s="12" t="s">
        <v>85</v>
      </c>
      <c r="AW219" s="12" t="s">
        <v>32</v>
      </c>
      <c r="AX219" s="12" t="s">
        <v>75</v>
      </c>
      <c r="AY219" s="238" t="s">
        <v>129</v>
      </c>
    </row>
    <row r="220" s="13" customFormat="1">
      <c r="A220" s="13"/>
      <c r="B220" s="239"/>
      <c r="C220" s="240"/>
      <c r="D220" s="223" t="s">
        <v>136</v>
      </c>
      <c r="E220" s="241" t="s">
        <v>1</v>
      </c>
      <c r="F220" s="242" t="s">
        <v>138</v>
      </c>
      <c r="G220" s="240"/>
      <c r="H220" s="243">
        <v>3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136</v>
      </c>
      <c r="AU220" s="249" t="s">
        <v>83</v>
      </c>
      <c r="AV220" s="13" t="s">
        <v>134</v>
      </c>
      <c r="AW220" s="13" t="s">
        <v>32</v>
      </c>
      <c r="AX220" s="13" t="s">
        <v>83</v>
      </c>
      <c r="AY220" s="249" t="s">
        <v>129</v>
      </c>
    </row>
    <row r="221" s="2" customFormat="1" ht="24.15" customHeight="1">
      <c r="A221" s="38"/>
      <c r="B221" s="39"/>
      <c r="C221" s="210" t="s">
        <v>191</v>
      </c>
      <c r="D221" s="210" t="s">
        <v>130</v>
      </c>
      <c r="E221" s="211" t="s">
        <v>461</v>
      </c>
      <c r="F221" s="212" t="s">
        <v>464</v>
      </c>
      <c r="G221" s="213" t="s">
        <v>300</v>
      </c>
      <c r="H221" s="214">
        <v>3</v>
      </c>
      <c r="I221" s="215"/>
      <c r="J221" s="216">
        <f>ROUND(I221*H221,2)</f>
        <v>0</v>
      </c>
      <c r="K221" s="212" t="s">
        <v>1</v>
      </c>
      <c r="L221" s="44"/>
      <c r="M221" s="217" t="s">
        <v>1</v>
      </c>
      <c r="N221" s="218" t="s">
        <v>40</v>
      </c>
      <c r="O221" s="91"/>
      <c r="P221" s="219">
        <f>O221*H221</f>
        <v>0</v>
      </c>
      <c r="Q221" s="219">
        <v>0</v>
      </c>
      <c r="R221" s="219">
        <f>Q221*H221</f>
        <v>0</v>
      </c>
      <c r="S221" s="219">
        <v>0</v>
      </c>
      <c r="T221" s="22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1" t="s">
        <v>134</v>
      </c>
      <c r="AT221" s="221" t="s">
        <v>130</v>
      </c>
      <c r="AU221" s="221" t="s">
        <v>83</v>
      </c>
      <c r="AY221" s="17" t="s">
        <v>129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7" t="s">
        <v>83</v>
      </c>
      <c r="BK221" s="222">
        <f>ROUND(I221*H221,2)</f>
        <v>0</v>
      </c>
      <c r="BL221" s="17" t="s">
        <v>134</v>
      </c>
      <c r="BM221" s="221" t="s">
        <v>248</v>
      </c>
    </row>
    <row r="222" s="2" customFormat="1">
      <c r="A222" s="38"/>
      <c r="B222" s="39"/>
      <c r="C222" s="40"/>
      <c r="D222" s="223" t="s">
        <v>135</v>
      </c>
      <c r="E222" s="40"/>
      <c r="F222" s="224" t="s">
        <v>464</v>
      </c>
      <c r="G222" s="40"/>
      <c r="H222" s="40"/>
      <c r="I222" s="225"/>
      <c r="J222" s="40"/>
      <c r="K222" s="40"/>
      <c r="L222" s="44"/>
      <c r="M222" s="226"/>
      <c r="N222" s="227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135</v>
      </c>
      <c r="AU222" s="17" t="s">
        <v>83</v>
      </c>
    </row>
    <row r="223" s="12" customFormat="1">
      <c r="A223" s="12"/>
      <c r="B223" s="228"/>
      <c r="C223" s="229"/>
      <c r="D223" s="223" t="s">
        <v>136</v>
      </c>
      <c r="E223" s="230" t="s">
        <v>1</v>
      </c>
      <c r="F223" s="231" t="s">
        <v>910</v>
      </c>
      <c r="G223" s="229"/>
      <c r="H223" s="232">
        <v>3</v>
      </c>
      <c r="I223" s="233"/>
      <c r="J223" s="229"/>
      <c r="K223" s="229"/>
      <c r="L223" s="234"/>
      <c r="M223" s="235"/>
      <c r="N223" s="236"/>
      <c r="O223" s="236"/>
      <c r="P223" s="236"/>
      <c r="Q223" s="236"/>
      <c r="R223" s="236"/>
      <c r="S223" s="236"/>
      <c r="T223" s="237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238" t="s">
        <v>136</v>
      </c>
      <c r="AU223" s="238" t="s">
        <v>83</v>
      </c>
      <c r="AV223" s="12" t="s">
        <v>85</v>
      </c>
      <c r="AW223" s="12" t="s">
        <v>32</v>
      </c>
      <c r="AX223" s="12" t="s">
        <v>75</v>
      </c>
      <c r="AY223" s="238" t="s">
        <v>129</v>
      </c>
    </row>
    <row r="224" s="13" customFormat="1">
      <c r="A224" s="13"/>
      <c r="B224" s="239"/>
      <c r="C224" s="240"/>
      <c r="D224" s="223" t="s">
        <v>136</v>
      </c>
      <c r="E224" s="241" t="s">
        <v>1</v>
      </c>
      <c r="F224" s="242" t="s">
        <v>138</v>
      </c>
      <c r="G224" s="240"/>
      <c r="H224" s="243">
        <v>3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9" t="s">
        <v>136</v>
      </c>
      <c r="AU224" s="249" t="s">
        <v>83</v>
      </c>
      <c r="AV224" s="13" t="s">
        <v>134</v>
      </c>
      <c r="AW224" s="13" t="s">
        <v>32</v>
      </c>
      <c r="AX224" s="13" t="s">
        <v>83</v>
      </c>
      <c r="AY224" s="249" t="s">
        <v>129</v>
      </c>
    </row>
    <row r="225" s="11" customFormat="1" ht="25.92" customHeight="1">
      <c r="A225" s="11"/>
      <c r="B225" s="196"/>
      <c r="C225" s="197"/>
      <c r="D225" s="198" t="s">
        <v>74</v>
      </c>
      <c r="E225" s="199" t="s">
        <v>160</v>
      </c>
      <c r="F225" s="199" t="s">
        <v>282</v>
      </c>
      <c r="G225" s="197"/>
      <c r="H225" s="197"/>
      <c r="I225" s="200"/>
      <c r="J225" s="201">
        <f>BK225</f>
        <v>0</v>
      </c>
      <c r="K225" s="197"/>
      <c r="L225" s="202"/>
      <c r="M225" s="203"/>
      <c r="N225" s="204"/>
      <c r="O225" s="204"/>
      <c r="P225" s="205">
        <f>SUM(P226:P244)</f>
        <v>0</v>
      </c>
      <c r="Q225" s="204"/>
      <c r="R225" s="205">
        <f>SUM(R226:R244)</f>
        <v>0</v>
      </c>
      <c r="S225" s="204"/>
      <c r="T225" s="206">
        <f>SUM(T226:T244)</f>
        <v>0</v>
      </c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R225" s="207" t="s">
        <v>83</v>
      </c>
      <c r="AT225" s="208" t="s">
        <v>74</v>
      </c>
      <c r="AU225" s="208" t="s">
        <v>75</v>
      </c>
      <c r="AY225" s="207" t="s">
        <v>129</v>
      </c>
      <c r="BK225" s="209">
        <f>SUM(BK226:BK244)</f>
        <v>0</v>
      </c>
    </row>
    <row r="226" s="2" customFormat="1" ht="16.5" customHeight="1">
      <c r="A226" s="38"/>
      <c r="B226" s="39"/>
      <c r="C226" s="210" t="s">
        <v>252</v>
      </c>
      <c r="D226" s="210" t="s">
        <v>130</v>
      </c>
      <c r="E226" s="211" t="s">
        <v>911</v>
      </c>
      <c r="F226" s="212" t="s">
        <v>912</v>
      </c>
      <c r="G226" s="213" t="s">
        <v>141</v>
      </c>
      <c r="H226" s="214">
        <v>2.2000000000000002</v>
      </c>
      <c r="I226" s="215"/>
      <c r="J226" s="216">
        <f>ROUND(I226*H226,2)</f>
        <v>0</v>
      </c>
      <c r="K226" s="212" t="s">
        <v>1</v>
      </c>
      <c r="L226" s="44"/>
      <c r="M226" s="217" t="s">
        <v>1</v>
      </c>
      <c r="N226" s="218" t="s">
        <v>40</v>
      </c>
      <c r="O226" s="91"/>
      <c r="P226" s="219">
        <f>O226*H226</f>
        <v>0</v>
      </c>
      <c r="Q226" s="219">
        <v>0</v>
      </c>
      <c r="R226" s="219">
        <f>Q226*H226</f>
        <v>0</v>
      </c>
      <c r="S226" s="219">
        <v>0</v>
      </c>
      <c r="T226" s="22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1" t="s">
        <v>134</v>
      </c>
      <c r="AT226" s="221" t="s">
        <v>130</v>
      </c>
      <c r="AU226" s="221" t="s">
        <v>83</v>
      </c>
      <c r="AY226" s="17" t="s">
        <v>129</v>
      </c>
      <c r="BE226" s="222">
        <f>IF(N226="základní",J226,0)</f>
        <v>0</v>
      </c>
      <c r="BF226" s="222">
        <f>IF(N226="snížená",J226,0)</f>
        <v>0</v>
      </c>
      <c r="BG226" s="222">
        <f>IF(N226="zákl. přenesená",J226,0)</f>
        <v>0</v>
      </c>
      <c r="BH226" s="222">
        <f>IF(N226="sníž. přenesená",J226,0)</f>
        <v>0</v>
      </c>
      <c r="BI226" s="222">
        <f>IF(N226="nulová",J226,0)</f>
        <v>0</v>
      </c>
      <c r="BJ226" s="17" t="s">
        <v>83</v>
      </c>
      <c r="BK226" s="222">
        <f>ROUND(I226*H226,2)</f>
        <v>0</v>
      </c>
      <c r="BL226" s="17" t="s">
        <v>134</v>
      </c>
      <c r="BM226" s="221" t="s">
        <v>255</v>
      </c>
    </row>
    <row r="227" s="2" customFormat="1">
      <c r="A227" s="38"/>
      <c r="B227" s="39"/>
      <c r="C227" s="40"/>
      <c r="D227" s="223" t="s">
        <v>135</v>
      </c>
      <c r="E227" s="40"/>
      <c r="F227" s="224" t="s">
        <v>912</v>
      </c>
      <c r="G227" s="40"/>
      <c r="H227" s="40"/>
      <c r="I227" s="225"/>
      <c r="J227" s="40"/>
      <c r="K227" s="40"/>
      <c r="L227" s="44"/>
      <c r="M227" s="226"/>
      <c r="N227" s="227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135</v>
      </c>
      <c r="AU227" s="17" t="s">
        <v>83</v>
      </c>
    </row>
    <row r="228" s="12" customFormat="1">
      <c r="A228" s="12"/>
      <c r="B228" s="228"/>
      <c r="C228" s="229"/>
      <c r="D228" s="223" t="s">
        <v>136</v>
      </c>
      <c r="E228" s="230" t="s">
        <v>1</v>
      </c>
      <c r="F228" s="231" t="s">
        <v>913</v>
      </c>
      <c r="G228" s="229"/>
      <c r="H228" s="232">
        <v>2.2000000000000002</v>
      </c>
      <c r="I228" s="233"/>
      <c r="J228" s="229"/>
      <c r="K228" s="229"/>
      <c r="L228" s="234"/>
      <c r="M228" s="235"/>
      <c r="N228" s="236"/>
      <c r="O228" s="236"/>
      <c r="P228" s="236"/>
      <c r="Q228" s="236"/>
      <c r="R228" s="236"/>
      <c r="S228" s="236"/>
      <c r="T228" s="237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238" t="s">
        <v>136</v>
      </c>
      <c r="AU228" s="238" t="s">
        <v>83</v>
      </c>
      <c r="AV228" s="12" t="s">
        <v>85</v>
      </c>
      <c r="AW228" s="12" t="s">
        <v>32</v>
      </c>
      <c r="AX228" s="12" t="s">
        <v>83</v>
      </c>
      <c r="AY228" s="238" t="s">
        <v>129</v>
      </c>
    </row>
    <row r="229" s="2" customFormat="1" ht="24.15" customHeight="1">
      <c r="A229" s="38"/>
      <c r="B229" s="39"/>
      <c r="C229" s="210" t="s">
        <v>197</v>
      </c>
      <c r="D229" s="210" t="s">
        <v>130</v>
      </c>
      <c r="E229" s="211" t="s">
        <v>333</v>
      </c>
      <c r="F229" s="212" t="s">
        <v>914</v>
      </c>
      <c r="G229" s="213" t="s">
        <v>300</v>
      </c>
      <c r="H229" s="214">
        <v>3</v>
      </c>
      <c r="I229" s="215"/>
      <c r="J229" s="216">
        <f>ROUND(I229*H229,2)</f>
        <v>0</v>
      </c>
      <c r="K229" s="212" t="s">
        <v>1</v>
      </c>
      <c r="L229" s="44"/>
      <c r="M229" s="217" t="s">
        <v>1</v>
      </c>
      <c r="N229" s="218" t="s">
        <v>40</v>
      </c>
      <c r="O229" s="91"/>
      <c r="P229" s="219">
        <f>O229*H229</f>
        <v>0</v>
      </c>
      <c r="Q229" s="219">
        <v>0</v>
      </c>
      <c r="R229" s="219">
        <f>Q229*H229</f>
        <v>0</v>
      </c>
      <c r="S229" s="219">
        <v>0</v>
      </c>
      <c r="T229" s="22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1" t="s">
        <v>134</v>
      </c>
      <c r="AT229" s="221" t="s">
        <v>130</v>
      </c>
      <c r="AU229" s="221" t="s">
        <v>83</v>
      </c>
      <c r="AY229" s="17" t="s">
        <v>129</v>
      </c>
      <c r="BE229" s="222">
        <f>IF(N229="základní",J229,0)</f>
        <v>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17" t="s">
        <v>83</v>
      </c>
      <c r="BK229" s="222">
        <f>ROUND(I229*H229,2)</f>
        <v>0</v>
      </c>
      <c r="BL229" s="17" t="s">
        <v>134</v>
      </c>
      <c r="BM229" s="221" t="s">
        <v>261</v>
      </c>
    </row>
    <row r="230" s="2" customFormat="1">
      <c r="A230" s="38"/>
      <c r="B230" s="39"/>
      <c r="C230" s="40"/>
      <c r="D230" s="223" t="s">
        <v>135</v>
      </c>
      <c r="E230" s="40"/>
      <c r="F230" s="224" t="s">
        <v>914</v>
      </c>
      <c r="G230" s="40"/>
      <c r="H230" s="40"/>
      <c r="I230" s="225"/>
      <c r="J230" s="40"/>
      <c r="K230" s="40"/>
      <c r="L230" s="44"/>
      <c r="M230" s="226"/>
      <c r="N230" s="227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135</v>
      </c>
      <c r="AU230" s="17" t="s">
        <v>83</v>
      </c>
    </row>
    <row r="231" s="12" customFormat="1">
      <c r="A231" s="12"/>
      <c r="B231" s="228"/>
      <c r="C231" s="229"/>
      <c r="D231" s="223" t="s">
        <v>136</v>
      </c>
      <c r="E231" s="230" t="s">
        <v>1</v>
      </c>
      <c r="F231" s="231" t="s">
        <v>910</v>
      </c>
      <c r="G231" s="229"/>
      <c r="H231" s="232">
        <v>3</v>
      </c>
      <c r="I231" s="233"/>
      <c r="J231" s="229"/>
      <c r="K231" s="229"/>
      <c r="L231" s="234"/>
      <c r="M231" s="235"/>
      <c r="N231" s="236"/>
      <c r="O231" s="236"/>
      <c r="P231" s="236"/>
      <c r="Q231" s="236"/>
      <c r="R231" s="236"/>
      <c r="S231" s="236"/>
      <c r="T231" s="237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238" t="s">
        <v>136</v>
      </c>
      <c r="AU231" s="238" t="s">
        <v>83</v>
      </c>
      <c r="AV231" s="12" t="s">
        <v>85</v>
      </c>
      <c r="AW231" s="12" t="s">
        <v>32</v>
      </c>
      <c r="AX231" s="12" t="s">
        <v>75</v>
      </c>
      <c r="AY231" s="238" t="s">
        <v>129</v>
      </c>
    </row>
    <row r="232" s="13" customFormat="1">
      <c r="A232" s="13"/>
      <c r="B232" s="239"/>
      <c r="C232" s="240"/>
      <c r="D232" s="223" t="s">
        <v>136</v>
      </c>
      <c r="E232" s="241" t="s">
        <v>1</v>
      </c>
      <c r="F232" s="242" t="s">
        <v>138</v>
      </c>
      <c r="G232" s="240"/>
      <c r="H232" s="243">
        <v>3</v>
      </c>
      <c r="I232" s="244"/>
      <c r="J232" s="240"/>
      <c r="K232" s="240"/>
      <c r="L232" s="245"/>
      <c r="M232" s="246"/>
      <c r="N232" s="247"/>
      <c r="O232" s="247"/>
      <c r="P232" s="247"/>
      <c r="Q232" s="247"/>
      <c r="R232" s="247"/>
      <c r="S232" s="247"/>
      <c r="T232" s="24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9" t="s">
        <v>136</v>
      </c>
      <c r="AU232" s="249" t="s">
        <v>83</v>
      </c>
      <c r="AV232" s="13" t="s">
        <v>134</v>
      </c>
      <c r="AW232" s="13" t="s">
        <v>32</v>
      </c>
      <c r="AX232" s="13" t="s">
        <v>83</v>
      </c>
      <c r="AY232" s="249" t="s">
        <v>129</v>
      </c>
    </row>
    <row r="233" s="2" customFormat="1" ht="24.15" customHeight="1">
      <c r="A233" s="38"/>
      <c r="B233" s="39"/>
      <c r="C233" s="210" t="s">
        <v>7</v>
      </c>
      <c r="D233" s="210" t="s">
        <v>130</v>
      </c>
      <c r="E233" s="211" t="s">
        <v>915</v>
      </c>
      <c r="F233" s="212" t="s">
        <v>916</v>
      </c>
      <c r="G233" s="213" t="s">
        <v>300</v>
      </c>
      <c r="H233" s="214">
        <v>2.2330000000000001</v>
      </c>
      <c r="I233" s="215"/>
      <c r="J233" s="216">
        <f>ROUND(I233*H233,2)</f>
        <v>0</v>
      </c>
      <c r="K233" s="212" t="s">
        <v>1</v>
      </c>
      <c r="L233" s="44"/>
      <c r="M233" s="217" t="s">
        <v>1</v>
      </c>
      <c r="N233" s="218" t="s">
        <v>40</v>
      </c>
      <c r="O233" s="91"/>
      <c r="P233" s="219">
        <f>O233*H233</f>
        <v>0</v>
      </c>
      <c r="Q233" s="219">
        <v>0</v>
      </c>
      <c r="R233" s="219">
        <f>Q233*H233</f>
        <v>0</v>
      </c>
      <c r="S233" s="219">
        <v>0</v>
      </c>
      <c r="T233" s="22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1" t="s">
        <v>134</v>
      </c>
      <c r="AT233" s="221" t="s">
        <v>130</v>
      </c>
      <c r="AU233" s="221" t="s">
        <v>83</v>
      </c>
      <c r="AY233" s="17" t="s">
        <v>129</v>
      </c>
      <c r="BE233" s="222">
        <f>IF(N233="základní",J233,0)</f>
        <v>0</v>
      </c>
      <c r="BF233" s="222">
        <f>IF(N233="snížená",J233,0)</f>
        <v>0</v>
      </c>
      <c r="BG233" s="222">
        <f>IF(N233="zákl. přenesená",J233,0)</f>
        <v>0</v>
      </c>
      <c r="BH233" s="222">
        <f>IF(N233="sníž. přenesená",J233,0)</f>
        <v>0</v>
      </c>
      <c r="BI233" s="222">
        <f>IF(N233="nulová",J233,0)</f>
        <v>0</v>
      </c>
      <c r="BJ233" s="17" t="s">
        <v>83</v>
      </c>
      <c r="BK233" s="222">
        <f>ROUND(I233*H233,2)</f>
        <v>0</v>
      </c>
      <c r="BL233" s="17" t="s">
        <v>134</v>
      </c>
      <c r="BM233" s="221" t="s">
        <v>268</v>
      </c>
    </row>
    <row r="234" s="2" customFormat="1">
      <c r="A234" s="38"/>
      <c r="B234" s="39"/>
      <c r="C234" s="40"/>
      <c r="D234" s="223" t="s">
        <v>135</v>
      </c>
      <c r="E234" s="40"/>
      <c r="F234" s="224" t="s">
        <v>916</v>
      </c>
      <c r="G234" s="40"/>
      <c r="H234" s="40"/>
      <c r="I234" s="225"/>
      <c r="J234" s="40"/>
      <c r="K234" s="40"/>
      <c r="L234" s="44"/>
      <c r="M234" s="226"/>
      <c r="N234" s="227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135</v>
      </c>
      <c r="AU234" s="17" t="s">
        <v>83</v>
      </c>
    </row>
    <row r="235" s="12" customFormat="1">
      <c r="A235" s="12"/>
      <c r="B235" s="228"/>
      <c r="C235" s="229"/>
      <c r="D235" s="223" t="s">
        <v>136</v>
      </c>
      <c r="E235" s="230" t="s">
        <v>1</v>
      </c>
      <c r="F235" s="231" t="s">
        <v>917</v>
      </c>
      <c r="G235" s="229"/>
      <c r="H235" s="232">
        <v>2.2330000000000001</v>
      </c>
      <c r="I235" s="233"/>
      <c r="J235" s="229"/>
      <c r="K235" s="229"/>
      <c r="L235" s="234"/>
      <c r="M235" s="235"/>
      <c r="N235" s="236"/>
      <c r="O235" s="236"/>
      <c r="P235" s="236"/>
      <c r="Q235" s="236"/>
      <c r="R235" s="236"/>
      <c r="S235" s="236"/>
      <c r="T235" s="237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238" t="s">
        <v>136</v>
      </c>
      <c r="AU235" s="238" t="s">
        <v>83</v>
      </c>
      <c r="AV235" s="12" t="s">
        <v>85</v>
      </c>
      <c r="AW235" s="12" t="s">
        <v>32</v>
      </c>
      <c r="AX235" s="12" t="s">
        <v>75</v>
      </c>
      <c r="AY235" s="238" t="s">
        <v>129</v>
      </c>
    </row>
    <row r="236" s="13" customFormat="1">
      <c r="A236" s="13"/>
      <c r="B236" s="239"/>
      <c r="C236" s="240"/>
      <c r="D236" s="223" t="s">
        <v>136</v>
      </c>
      <c r="E236" s="241" t="s">
        <v>1</v>
      </c>
      <c r="F236" s="242" t="s">
        <v>138</v>
      </c>
      <c r="G236" s="240"/>
      <c r="H236" s="243">
        <v>2.2330000000000001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9" t="s">
        <v>136</v>
      </c>
      <c r="AU236" s="249" t="s">
        <v>83</v>
      </c>
      <c r="AV236" s="13" t="s">
        <v>134</v>
      </c>
      <c r="AW236" s="13" t="s">
        <v>32</v>
      </c>
      <c r="AX236" s="13" t="s">
        <v>83</v>
      </c>
      <c r="AY236" s="249" t="s">
        <v>129</v>
      </c>
    </row>
    <row r="237" s="2" customFormat="1" ht="16.5" customHeight="1">
      <c r="A237" s="38"/>
      <c r="B237" s="39"/>
      <c r="C237" s="210" t="s">
        <v>201</v>
      </c>
      <c r="D237" s="210" t="s">
        <v>130</v>
      </c>
      <c r="E237" s="211" t="s">
        <v>918</v>
      </c>
      <c r="F237" s="212" t="s">
        <v>919</v>
      </c>
      <c r="G237" s="213" t="s">
        <v>141</v>
      </c>
      <c r="H237" s="214">
        <v>2.2000000000000002</v>
      </c>
      <c r="I237" s="215"/>
      <c r="J237" s="216">
        <f>ROUND(I237*H237,2)</f>
        <v>0</v>
      </c>
      <c r="K237" s="212" t="s">
        <v>1</v>
      </c>
      <c r="L237" s="44"/>
      <c r="M237" s="217" t="s">
        <v>1</v>
      </c>
      <c r="N237" s="218" t="s">
        <v>40</v>
      </c>
      <c r="O237" s="91"/>
      <c r="P237" s="219">
        <f>O237*H237</f>
        <v>0</v>
      </c>
      <c r="Q237" s="219">
        <v>0</v>
      </c>
      <c r="R237" s="219">
        <f>Q237*H237</f>
        <v>0</v>
      </c>
      <c r="S237" s="219">
        <v>0</v>
      </c>
      <c r="T237" s="22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1" t="s">
        <v>134</v>
      </c>
      <c r="AT237" s="221" t="s">
        <v>130</v>
      </c>
      <c r="AU237" s="221" t="s">
        <v>83</v>
      </c>
      <c r="AY237" s="17" t="s">
        <v>129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7" t="s">
        <v>83</v>
      </c>
      <c r="BK237" s="222">
        <f>ROUND(I237*H237,2)</f>
        <v>0</v>
      </c>
      <c r="BL237" s="17" t="s">
        <v>134</v>
      </c>
      <c r="BM237" s="221" t="s">
        <v>273</v>
      </c>
    </row>
    <row r="238" s="2" customFormat="1">
      <c r="A238" s="38"/>
      <c r="B238" s="39"/>
      <c r="C238" s="40"/>
      <c r="D238" s="223" t="s">
        <v>135</v>
      </c>
      <c r="E238" s="40"/>
      <c r="F238" s="224" t="s">
        <v>919</v>
      </c>
      <c r="G238" s="40"/>
      <c r="H238" s="40"/>
      <c r="I238" s="225"/>
      <c r="J238" s="40"/>
      <c r="K238" s="40"/>
      <c r="L238" s="44"/>
      <c r="M238" s="226"/>
      <c r="N238" s="227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135</v>
      </c>
      <c r="AU238" s="17" t="s">
        <v>83</v>
      </c>
    </row>
    <row r="239" s="12" customFormat="1">
      <c r="A239" s="12"/>
      <c r="B239" s="228"/>
      <c r="C239" s="229"/>
      <c r="D239" s="223" t="s">
        <v>136</v>
      </c>
      <c r="E239" s="230" t="s">
        <v>1</v>
      </c>
      <c r="F239" s="231" t="s">
        <v>913</v>
      </c>
      <c r="G239" s="229"/>
      <c r="H239" s="232">
        <v>2.2000000000000002</v>
      </c>
      <c r="I239" s="233"/>
      <c r="J239" s="229"/>
      <c r="K239" s="229"/>
      <c r="L239" s="234"/>
      <c r="M239" s="235"/>
      <c r="N239" s="236"/>
      <c r="O239" s="236"/>
      <c r="P239" s="236"/>
      <c r="Q239" s="236"/>
      <c r="R239" s="236"/>
      <c r="S239" s="236"/>
      <c r="T239" s="237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238" t="s">
        <v>136</v>
      </c>
      <c r="AU239" s="238" t="s">
        <v>83</v>
      </c>
      <c r="AV239" s="12" t="s">
        <v>85</v>
      </c>
      <c r="AW239" s="12" t="s">
        <v>32</v>
      </c>
      <c r="AX239" s="12" t="s">
        <v>75</v>
      </c>
      <c r="AY239" s="238" t="s">
        <v>129</v>
      </c>
    </row>
    <row r="240" s="13" customFormat="1">
      <c r="A240" s="13"/>
      <c r="B240" s="239"/>
      <c r="C240" s="240"/>
      <c r="D240" s="223" t="s">
        <v>136</v>
      </c>
      <c r="E240" s="241" t="s">
        <v>1</v>
      </c>
      <c r="F240" s="242" t="s">
        <v>138</v>
      </c>
      <c r="G240" s="240"/>
      <c r="H240" s="243">
        <v>2.2000000000000002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9" t="s">
        <v>136</v>
      </c>
      <c r="AU240" s="249" t="s">
        <v>83</v>
      </c>
      <c r="AV240" s="13" t="s">
        <v>134</v>
      </c>
      <c r="AW240" s="13" t="s">
        <v>32</v>
      </c>
      <c r="AX240" s="13" t="s">
        <v>83</v>
      </c>
      <c r="AY240" s="249" t="s">
        <v>129</v>
      </c>
    </row>
    <row r="241" s="2" customFormat="1" ht="16.5" customHeight="1">
      <c r="A241" s="38"/>
      <c r="B241" s="39"/>
      <c r="C241" s="210" t="s">
        <v>276</v>
      </c>
      <c r="D241" s="210" t="s">
        <v>130</v>
      </c>
      <c r="E241" s="211" t="s">
        <v>920</v>
      </c>
      <c r="F241" s="212" t="s">
        <v>921</v>
      </c>
      <c r="G241" s="213" t="s">
        <v>141</v>
      </c>
      <c r="H241" s="214">
        <v>2.2000000000000002</v>
      </c>
      <c r="I241" s="215"/>
      <c r="J241" s="216">
        <f>ROUND(I241*H241,2)</f>
        <v>0</v>
      </c>
      <c r="K241" s="212" t="s">
        <v>1</v>
      </c>
      <c r="L241" s="44"/>
      <c r="M241" s="217" t="s">
        <v>1</v>
      </c>
      <c r="N241" s="218" t="s">
        <v>40</v>
      </c>
      <c r="O241" s="91"/>
      <c r="P241" s="219">
        <f>O241*H241</f>
        <v>0</v>
      </c>
      <c r="Q241" s="219">
        <v>0</v>
      </c>
      <c r="R241" s="219">
        <f>Q241*H241</f>
        <v>0</v>
      </c>
      <c r="S241" s="219">
        <v>0</v>
      </c>
      <c r="T241" s="22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1" t="s">
        <v>134</v>
      </c>
      <c r="AT241" s="221" t="s">
        <v>130</v>
      </c>
      <c r="AU241" s="221" t="s">
        <v>83</v>
      </c>
      <c r="AY241" s="17" t="s">
        <v>129</v>
      </c>
      <c r="BE241" s="222">
        <f>IF(N241="základní",J241,0)</f>
        <v>0</v>
      </c>
      <c r="BF241" s="222">
        <f>IF(N241="snížená",J241,0)</f>
        <v>0</v>
      </c>
      <c r="BG241" s="222">
        <f>IF(N241="zákl. přenesená",J241,0)</f>
        <v>0</v>
      </c>
      <c r="BH241" s="222">
        <f>IF(N241="sníž. přenesená",J241,0)</f>
        <v>0</v>
      </c>
      <c r="BI241" s="222">
        <f>IF(N241="nulová",J241,0)</f>
        <v>0</v>
      </c>
      <c r="BJ241" s="17" t="s">
        <v>83</v>
      </c>
      <c r="BK241" s="222">
        <f>ROUND(I241*H241,2)</f>
        <v>0</v>
      </c>
      <c r="BL241" s="17" t="s">
        <v>134</v>
      </c>
      <c r="BM241" s="221" t="s">
        <v>279</v>
      </c>
    </row>
    <row r="242" s="2" customFormat="1">
      <c r="A242" s="38"/>
      <c r="B242" s="39"/>
      <c r="C242" s="40"/>
      <c r="D242" s="223" t="s">
        <v>135</v>
      </c>
      <c r="E242" s="40"/>
      <c r="F242" s="224" t="s">
        <v>921</v>
      </c>
      <c r="G242" s="40"/>
      <c r="H242" s="40"/>
      <c r="I242" s="225"/>
      <c r="J242" s="40"/>
      <c r="K242" s="40"/>
      <c r="L242" s="44"/>
      <c r="M242" s="226"/>
      <c r="N242" s="227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135</v>
      </c>
      <c r="AU242" s="17" t="s">
        <v>83</v>
      </c>
    </row>
    <row r="243" s="12" customFormat="1">
      <c r="A243" s="12"/>
      <c r="B243" s="228"/>
      <c r="C243" s="229"/>
      <c r="D243" s="223" t="s">
        <v>136</v>
      </c>
      <c r="E243" s="230" t="s">
        <v>1</v>
      </c>
      <c r="F243" s="231" t="s">
        <v>913</v>
      </c>
      <c r="G243" s="229"/>
      <c r="H243" s="232">
        <v>2.2000000000000002</v>
      </c>
      <c r="I243" s="233"/>
      <c r="J243" s="229"/>
      <c r="K243" s="229"/>
      <c r="L243" s="234"/>
      <c r="M243" s="235"/>
      <c r="N243" s="236"/>
      <c r="O243" s="236"/>
      <c r="P243" s="236"/>
      <c r="Q243" s="236"/>
      <c r="R243" s="236"/>
      <c r="S243" s="236"/>
      <c r="T243" s="237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238" t="s">
        <v>136</v>
      </c>
      <c r="AU243" s="238" t="s">
        <v>83</v>
      </c>
      <c r="AV243" s="12" t="s">
        <v>85</v>
      </c>
      <c r="AW243" s="12" t="s">
        <v>32</v>
      </c>
      <c r="AX243" s="12" t="s">
        <v>75</v>
      </c>
      <c r="AY243" s="238" t="s">
        <v>129</v>
      </c>
    </row>
    <row r="244" s="13" customFormat="1">
      <c r="A244" s="13"/>
      <c r="B244" s="239"/>
      <c r="C244" s="240"/>
      <c r="D244" s="223" t="s">
        <v>136</v>
      </c>
      <c r="E244" s="241" t="s">
        <v>1</v>
      </c>
      <c r="F244" s="242" t="s">
        <v>138</v>
      </c>
      <c r="G244" s="240"/>
      <c r="H244" s="243">
        <v>2.2000000000000002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9" t="s">
        <v>136</v>
      </c>
      <c r="AU244" s="249" t="s">
        <v>83</v>
      </c>
      <c r="AV244" s="13" t="s">
        <v>134</v>
      </c>
      <c r="AW244" s="13" t="s">
        <v>32</v>
      </c>
      <c r="AX244" s="13" t="s">
        <v>83</v>
      </c>
      <c r="AY244" s="249" t="s">
        <v>129</v>
      </c>
    </row>
    <row r="245" s="11" customFormat="1" ht="25.92" customHeight="1">
      <c r="A245" s="11"/>
      <c r="B245" s="196"/>
      <c r="C245" s="197"/>
      <c r="D245" s="198" t="s">
        <v>74</v>
      </c>
      <c r="E245" s="199" t="s">
        <v>922</v>
      </c>
      <c r="F245" s="199" t="s">
        <v>923</v>
      </c>
      <c r="G245" s="197"/>
      <c r="H245" s="197"/>
      <c r="I245" s="200"/>
      <c r="J245" s="201">
        <f>BK245</f>
        <v>0</v>
      </c>
      <c r="K245" s="197"/>
      <c r="L245" s="202"/>
      <c r="M245" s="203"/>
      <c r="N245" s="204"/>
      <c r="O245" s="204"/>
      <c r="P245" s="205">
        <f>SUM(P246:P262)</f>
        <v>0</v>
      </c>
      <c r="Q245" s="204"/>
      <c r="R245" s="205">
        <f>SUM(R246:R262)</f>
        <v>0</v>
      </c>
      <c r="S245" s="204"/>
      <c r="T245" s="206">
        <f>SUM(T246:T262)</f>
        <v>0</v>
      </c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R245" s="207" t="s">
        <v>83</v>
      </c>
      <c r="AT245" s="208" t="s">
        <v>74</v>
      </c>
      <c r="AU245" s="208" t="s">
        <v>75</v>
      </c>
      <c r="AY245" s="207" t="s">
        <v>129</v>
      </c>
      <c r="BK245" s="209">
        <f>SUM(BK246:BK262)</f>
        <v>0</v>
      </c>
    </row>
    <row r="246" s="2" customFormat="1" ht="21.75" customHeight="1">
      <c r="A246" s="38"/>
      <c r="B246" s="39"/>
      <c r="C246" s="210" t="s">
        <v>210</v>
      </c>
      <c r="D246" s="210" t="s">
        <v>130</v>
      </c>
      <c r="E246" s="211" t="s">
        <v>924</v>
      </c>
      <c r="F246" s="212" t="s">
        <v>925</v>
      </c>
      <c r="G246" s="213" t="s">
        <v>141</v>
      </c>
      <c r="H246" s="214">
        <v>12.300000000000001</v>
      </c>
      <c r="I246" s="215"/>
      <c r="J246" s="216">
        <f>ROUND(I246*H246,2)</f>
        <v>0</v>
      </c>
      <c r="K246" s="212" t="s">
        <v>1</v>
      </c>
      <c r="L246" s="44"/>
      <c r="M246" s="217" t="s">
        <v>1</v>
      </c>
      <c r="N246" s="218" t="s">
        <v>40</v>
      </c>
      <c r="O246" s="91"/>
      <c r="P246" s="219">
        <f>O246*H246</f>
        <v>0</v>
      </c>
      <c r="Q246" s="219">
        <v>0</v>
      </c>
      <c r="R246" s="219">
        <f>Q246*H246</f>
        <v>0</v>
      </c>
      <c r="S246" s="219">
        <v>0</v>
      </c>
      <c r="T246" s="22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1" t="s">
        <v>134</v>
      </c>
      <c r="AT246" s="221" t="s">
        <v>130</v>
      </c>
      <c r="AU246" s="221" t="s">
        <v>83</v>
      </c>
      <c r="AY246" s="17" t="s">
        <v>129</v>
      </c>
      <c r="BE246" s="222">
        <f>IF(N246="základní",J246,0)</f>
        <v>0</v>
      </c>
      <c r="BF246" s="222">
        <f>IF(N246="snížená",J246,0)</f>
        <v>0</v>
      </c>
      <c r="BG246" s="222">
        <f>IF(N246="zákl. přenesená",J246,0)</f>
        <v>0</v>
      </c>
      <c r="BH246" s="222">
        <f>IF(N246="sníž. přenesená",J246,0)</f>
        <v>0</v>
      </c>
      <c r="BI246" s="222">
        <f>IF(N246="nulová",J246,0)</f>
        <v>0</v>
      </c>
      <c r="BJ246" s="17" t="s">
        <v>83</v>
      </c>
      <c r="BK246" s="222">
        <f>ROUND(I246*H246,2)</f>
        <v>0</v>
      </c>
      <c r="BL246" s="17" t="s">
        <v>134</v>
      </c>
      <c r="BM246" s="221" t="s">
        <v>285</v>
      </c>
    </row>
    <row r="247" s="2" customFormat="1">
      <c r="A247" s="38"/>
      <c r="B247" s="39"/>
      <c r="C247" s="40"/>
      <c r="D247" s="223" t="s">
        <v>135</v>
      </c>
      <c r="E247" s="40"/>
      <c r="F247" s="224" t="s">
        <v>925</v>
      </c>
      <c r="G247" s="40"/>
      <c r="H247" s="40"/>
      <c r="I247" s="225"/>
      <c r="J247" s="40"/>
      <c r="K247" s="40"/>
      <c r="L247" s="44"/>
      <c r="M247" s="226"/>
      <c r="N247" s="227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135</v>
      </c>
      <c r="AU247" s="17" t="s">
        <v>83</v>
      </c>
    </row>
    <row r="248" s="12" customFormat="1">
      <c r="A248" s="12"/>
      <c r="B248" s="228"/>
      <c r="C248" s="229"/>
      <c r="D248" s="223" t="s">
        <v>136</v>
      </c>
      <c r="E248" s="230" t="s">
        <v>1</v>
      </c>
      <c r="F248" s="231" t="s">
        <v>926</v>
      </c>
      <c r="G248" s="229"/>
      <c r="H248" s="232">
        <v>12.300000000000001</v>
      </c>
      <c r="I248" s="233"/>
      <c r="J248" s="229"/>
      <c r="K248" s="229"/>
      <c r="L248" s="234"/>
      <c r="M248" s="235"/>
      <c r="N248" s="236"/>
      <c r="O248" s="236"/>
      <c r="P248" s="236"/>
      <c r="Q248" s="236"/>
      <c r="R248" s="236"/>
      <c r="S248" s="236"/>
      <c r="T248" s="237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T248" s="238" t="s">
        <v>136</v>
      </c>
      <c r="AU248" s="238" t="s">
        <v>83</v>
      </c>
      <c r="AV248" s="12" t="s">
        <v>85</v>
      </c>
      <c r="AW248" s="12" t="s">
        <v>32</v>
      </c>
      <c r="AX248" s="12" t="s">
        <v>75</v>
      </c>
      <c r="AY248" s="238" t="s">
        <v>129</v>
      </c>
    </row>
    <row r="249" s="13" customFormat="1">
      <c r="A249" s="13"/>
      <c r="B249" s="239"/>
      <c r="C249" s="240"/>
      <c r="D249" s="223" t="s">
        <v>136</v>
      </c>
      <c r="E249" s="241" t="s">
        <v>1</v>
      </c>
      <c r="F249" s="242" t="s">
        <v>138</v>
      </c>
      <c r="G249" s="240"/>
      <c r="H249" s="243">
        <v>12.300000000000001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9" t="s">
        <v>136</v>
      </c>
      <c r="AU249" s="249" t="s">
        <v>83</v>
      </c>
      <c r="AV249" s="13" t="s">
        <v>134</v>
      </c>
      <c r="AW249" s="13" t="s">
        <v>32</v>
      </c>
      <c r="AX249" s="13" t="s">
        <v>83</v>
      </c>
      <c r="AY249" s="249" t="s">
        <v>129</v>
      </c>
    </row>
    <row r="250" s="2" customFormat="1" ht="16.5" customHeight="1">
      <c r="A250" s="38"/>
      <c r="B250" s="39"/>
      <c r="C250" s="210" t="s">
        <v>287</v>
      </c>
      <c r="D250" s="210" t="s">
        <v>130</v>
      </c>
      <c r="E250" s="211" t="s">
        <v>927</v>
      </c>
      <c r="F250" s="212" t="s">
        <v>928</v>
      </c>
      <c r="G250" s="213" t="s">
        <v>146</v>
      </c>
      <c r="H250" s="214">
        <v>1.8939999999999999</v>
      </c>
      <c r="I250" s="215"/>
      <c r="J250" s="216">
        <f>ROUND(I250*H250,2)</f>
        <v>0</v>
      </c>
      <c r="K250" s="212" t="s">
        <v>1</v>
      </c>
      <c r="L250" s="44"/>
      <c r="M250" s="217" t="s">
        <v>1</v>
      </c>
      <c r="N250" s="218" t="s">
        <v>40</v>
      </c>
      <c r="O250" s="91"/>
      <c r="P250" s="219">
        <f>O250*H250</f>
        <v>0</v>
      </c>
      <c r="Q250" s="219">
        <v>0</v>
      </c>
      <c r="R250" s="219">
        <f>Q250*H250</f>
        <v>0</v>
      </c>
      <c r="S250" s="219">
        <v>0</v>
      </c>
      <c r="T250" s="22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1" t="s">
        <v>134</v>
      </c>
      <c r="AT250" s="221" t="s">
        <v>130</v>
      </c>
      <c r="AU250" s="221" t="s">
        <v>83</v>
      </c>
      <c r="AY250" s="17" t="s">
        <v>129</v>
      </c>
      <c r="BE250" s="222">
        <f>IF(N250="základní",J250,0)</f>
        <v>0</v>
      </c>
      <c r="BF250" s="222">
        <f>IF(N250="snížená",J250,0)</f>
        <v>0</v>
      </c>
      <c r="BG250" s="222">
        <f>IF(N250="zákl. přenesená",J250,0)</f>
        <v>0</v>
      </c>
      <c r="BH250" s="222">
        <f>IF(N250="sníž. přenesená",J250,0)</f>
        <v>0</v>
      </c>
      <c r="BI250" s="222">
        <f>IF(N250="nulová",J250,0)</f>
        <v>0</v>
      </c>
      <c r="BJ250" s="17" t="s">
        <v>83</v>
      </c>
      <c r="BK250" s="222">
        <f>ROUND(I250*H250,2)</f>
        <v>0</v>
      </c>
      <c r="BL250" s="17" t="s">
        <v>134</v>
      </c>
      <c r="BM250" s="221" t="s">
        <v>290</v>
      </c>
    </row>
    <row r="251" s="2" customFormat="1">
      <c r="A251" s="38"/>
      <c r="B251" s="39"/>
      <c r="C251" s="40"/>
      <c r="D251" s="223" t="s">
        <v>135</v>
      </c>
      <c r="E251" s="40"/>
      <c r="F251" s="224" t="s">
        <v>928</v>
      </c>
      <c r="G251" s="40"/>
      <c r="H251" s="40"/>
      <c r="I251" s="225"/>
      <c r="J251" s="40"/>
      <c r="K251" s="40"/>
      <c r="L251" s="44"/>
      <c r="M251" s="226"/>
      <c r="N251" s="227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135</v>
      </c>
      <c r="AU251" s="17" t="s">
        <v>83</v>
      </c>
    </row>
    <row r="252" s="12" customFormat="1">
      <c r="A252" s="12"/>
      <c r="B252" s="228"/>
      <c r="C252" s="229"/>
      <c r="D252" s="223" t="s">
        <v>136</v>
      </c>
      <c r="E252" s="230" t="s">
        <v>1</v>
      </c>
      <c r="F252" s="231" t="s">
        <v>929</v>
      </c>
      <c r="G252" s="229"/>
      <c r="H252" s="232">
        <v>2.016</v>
      </c>
      <c r="I252" s="233"/>
      <c r="J252" s="229"/>
      <c r="K252" s="229"/>
      <c r="L252" s="234"/>
      <c r="M252" s="235"/>
      <c r="N252" s="236"/>
      <c r="O252" s="236"/>
      <c r="P252" s="236"/>
      <c r="Q252" s="236"/>
      <c r="R252" s="236"/>
      <c r="S252" s="236"/>
      <c r="T252" s="237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T252" s="238" t="s">
        <v>136</v>
      </c>
      <c r="AU252" s="238" t="s">
        <v>83</v>
      </c>
      <c r="AV252" s="12" t="s">
        <v>85</v>
      </c>
      <c r="AW252" s="12" t="s">
        <v>32</v>
      </c>
      <c r="AX252" s="12" t="s">
        <v>75</v>
      </c>
      <c r="AY252" s="238" t="s">
        <v>129</v>
      </c>
    </row>
    <row r="253" s="12" customFormat="1">
      <c r="A253" s="12"/>
      <c r="B253" s="228"/>
      <c r="C253" s="229"/>
      <c r="D253" s="223" t="s">
        <v>136</v>
      </c>
      <c r="E253" s="230" t="s">
        <v>1</v>
      </c>
      <c r="F253" s="231" t="s">
        <v>930</v>
      </c>
      <c r="G253" s="229"/>
      <c r="H253" s="232">
        <v>-0.122</v>
      </c>
      <c r="I253" s="233"/>
      <c r="J253" s="229"/>
      <c r="K253" s="229"/>
      <c r="L253" s="234"/>
      <c r="M253" s="235"/>
      <c r="N253" s="236"/>
      <c r="O253" s="236"/>
      <c r="P253" s="236"/>
      <c r="Q253" s="236"/>
      <c r="R253" s="236"/>
      <c r="S253" s="236"/>
      <c r="T253" s="237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38" t="s">
        <v>136</v>
      </c>
      <c r="AU253" s="238" t="s">
        <v>83</v>
      </c>
      <c r="AV253" s="12" t="s">
        <v>85</v>
      </c>
      <c r="AW253" s="12" t="s">
        <v>32</v>
      </c>
      <c r="AX253" s="12" t="s">
        <v>75</v>
      </c>
      <c r="AY253" s="238" t="s">
        <v>129</v>
      </c>
    </row>
    <row r="254" s="13" customFormat="1">
      <c r="A254" s="13"/>
      <c r="B254" s="239"/>
      <c r="C254" s="240"/>
      <c r="D254" s="223" t="s">
        <v>136</v>
      </c>
      <c r="E254" s="241" t="s">
        <v>1</v>
      </c>
      <c r="F254" s="242" t="s">
        <v>138</v>
      </c>
      <c r="G254" s="240"/>
      <c r="H254" s="243">
        <v>1.8940000000000001</v>
      </c>
      <c r="I254" s="244"/>
      <c r="J254" s="240"/>
      <c r="K254" s="240"/>
      <c r="L254" s="245"/>
      <c r="M254" s="246"/>
      <c r="N254" s="247"/>
      <c r="O254" s="247"/>
      <c r="P254" s="247"/>
      <c r="Q254" s="247"/>
      <c r="R254" s="247"/>
      <c r="S254" s="247"/>
      <c r="T254" s="24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9" t="s">
        <v>136</v>
      </c>
      <c r="AU254" s="249" t="s">
        <v>83</v>
      </c>
      <c r="AV254" s="13" t="s">
        <v>134</v>
      </c>
      <c r="AW254" s="13" t="s">
        <v>32</v>
      </c>
      <c r="AX254" s="13" t="s">
        <v>83</v>
      </c>
      <c r="AY254" s="249" t="s">
        <v>129</v>
      </c>
    </row>
    <row r="255" s="2" customFormat="1" ht="21.75" customHeight="1">
      <c r="A255" s="38"/>
      <c r="B255" s="39"/>
      <c r="C255" s="210" t="s">
        <v>219</v>
      </c>
      <c r="D255" s="210" t="s">
        <v>130</v>
      </c>
      <c r="E255" s="211" t="s">
        <v>931</v>
      </c>
      <c r="F255" s="212" t="s">
        <v>932</v>
      </c>
      <c r="G255" s="213" t="s">
        <v>146</v>
      </c>
      <c r="H255" s="214">
        <v>2.4460000000000002</v>
      </c>
      <c r="I255" s="215"/>
      <c r="J255" s="216">
        <f>ROUND(I255*H255,2)</f>
        <v>0</v>
      </c>
      <c r="K255" s="212" t="s">
        <v>1</v>
      </c>
      <c r="L255" s="44"/>
      <c r="M255" s="217" t="s">
        <v>1</v>
      </c>
      <c r="N255" s="218" t="s">
        <v>40</v>
      </c>
      <c r="O255" s="91"/>
      <c r="P255" s="219">
        <f>O255*H255</f>
        <v>0</v>
      </c>
      <c r="Q255" s="219">
        <v>0</v>
      </c>
      <c r="R255" s="219">
        <f>Q255*H255</f>
        <v>0</v>
      </c>
      <c r="S255" s="219">
        <v>0</v>
      </c>
      <c r="T255" s="22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1" t="s">
        <v>134</v>
      </c>
      <c r="AT255" s="221" t="s">
        <v>130</v>
      </c>
      <c r="AU255" s="221" t="s">
        <v>83</v>
      </c>
      <c r="AY255" s="17" t="s">
        <v>129</v>
      </c>
      <c r="BE255" s="222">
        <f>IF(N255="základní",J255,0)</f>
        <v>0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17" t="s">
        <v>83</v>
      </c>
      <c r="BK255" s="222">
        <f>ROUND(I255*H255,2)</f>
        <v>0</v>
      </c>
      <c r="BL255" s="17" t="s">
        <v>134</v>
      </c>
      <c r="BM255" s="221" t="s">
        <v>295</v>
      </c>
    </row>
    <row r="256" s="2" customFormat="1">
      <c r="A256" s="38"/>
      <c r="B256" s="39"/>
      <c r="C256" s="40"/>
      <c r="D256" s="223" t="s">
        <v>135</v>
      </c>
      <c r="E256" s="40"/>
      <c r="F256" s="224" t="s">
        <v>932</v>
      </c>
      <c r="G256" s="40"/>
      <c r="H256" s="40"/>
      <c r="I256" s="225"/>
      <c r="J256" s="40"/>
      <c r="K256" s="40"/>
      <c r="L256" s="44"/>
      <c r="M256" s="226"/>
      <c r="N256" s="227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135</v>
      </c>
      <c r="AU256" s="17" t="s">
        <v>83</v>
      </c>
    </row>
    <row r="257" s="12" customFormat="1">
      <c r="A257" s="12"/>
      <c r="B257" s="228"/>
      <c r="C257" s="229"/>
      <c r="D257" s="223" t="s">
        <v>136</v>
      </c>
      <c r="E257" s="230" t="s">
        <v>1</v>
      </c>
      <c r="F257" s="231" t="s">
        <v>933</v>
      </c>
      <c r="G257" s="229"/>
      <c r="H257" s="232">
        <v>2.4460000000000002</v>
      </c>
      <c r="I257" s="233"/>
      <c r="J257" s="229"/>
      <c r="K257" s="229"/>
      <c r="L257" s="234"/>
      <c r="M257" s="235"/>
      <c r="N257" s="236"/>
      <c r="O257" s="236"/>
      <c r="P257" s="236"/>
      <c r="Q257" s="236"/>
      <c r="R257" s="236"/>
      <c r="S257" s="236"/>
      <c r="T257" s="237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238" t="s">
        <v>136</v>
      </c>
      <c r="AU257" s="238" t="s">
        <v>83</v>
      </c>
      <c r="AV257" s="12" t="s">
        <v>85</v>
      </c>
      <c r="AW257" s="12" t="s">
        <v>32</v>
      </c>
      <c r="AX257" s="12" t="s">
        <v>75</v>
      </c>
      <c r="AY257" s="238" t="s">
        <v>129</v>
      </c>
    </row>
    <row r="258" s="13" customFormat="1">
      <c r="A258" s="13"/>
      <c r="B258" s="239"/>
      <c r="C258" s="240"/>
      <c r="D258" s="223" t="s">
        <v>136</v>
      </c>
      <c r="E258" s="241" t="s">
        <v>1</v>
      </c>
      <c r="F258" s="242" t="s">
        <v>138</v>
      </c>
      <c r="G258" s="240"/>
      <c r="H258" s="243">
        <v>2.4460000000000002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9" t="s">
        <v>136</v>
      </c>
      <c r="AU258" s="249" t="s">
        <v>83</v>
      </c>
      <c r="AV258" s="13" t="s">
        <v>134</v>
      </c>
      <c r="AW258" s="13" t="s">
        <v>32</v>
      </c>
      <c r="AX258" s="13" t="s">
        <v>83</v>
      </c>
      <c r="AY258" s="249" t="s">
        <v>129</v>
      </c>
    </row>
    <row r="259" s="2" customFormat="1" ht="21.75" customHeight="1">
      <c r="A259" s="38"/>
      <c r="B259" s="39"/>
      <c r="C259" s="210" t="s">
        <v>297</v>
      </c>
      <c r="D259" s="210" t="s">
        <v>130</v>
      </c>
      <c r="E259" s="211" t="s">
        <v>934</v>
      </c>
      <c r="F259" s="212" t="s">
        <v>935</v>
      </c>
      <c r="G259" s="213" t="s">
        <v>300</v>
      </c>
      <c r="H259" s="214">
        <v>4.9939999999999998</v>
      </c>
      <c r="I259" s="215"/>
      <c r="J259" s="216">
        <f>ROUND(I259*H259,2)</f>
        <v>0</v>
      </c>
      <c r="K259" s="212" t="s">
        <v>1</v>
      </c>
      <c r="L259" s="44"/>
      <c r="M259" s="217" t="s">
        <v>1</v>
      </c>
      <c r="N259" s="218" t="s">
        <v>40</v>
      </c>
      <c r="O259" s="91"/>
      <c r="P259" s="219">
        <f>O259*H259</f>
        <v>0</v>
      </c>
      <c r="Q259" s="219">
        <v>0</v>
      </c>
      <c r="R259" s="219">
        <f>Q259*H259</f>
        <v>0</v>
      </c>
      <c r="S259" s="219">
        <v>0</v>
      </c>
      <c r="T259" s="22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1" t="s">
        <v>134</v>
      </c>
      <c r="AT259" s="221" t="s">
        <v>130</v>
      </c>
      <c r="AU259" s="221" t="s">
        <v>83</v>
      </c>
      <c r="AY259" s="17" t="s">
        <v>129</v>
      </c>
      <c r="BE259" s="222">
        <f>IF(N259="základní",J259,0)</f>
        <v>0</v>
      </c>
      <c r="BF259" s="222">
        <f>IF(N259="snížená",J259,0)</f>
        <v>0</v>
      </c>
      <c r="BG259" s="222">
        <f>IF(N259="zákl. přenesená",J259,0)</f>
        <v>0</v>
      </c>
      <c r="BH259" s="222">
        <f>IF(N259="sníž. přenesená",J259,0)</f>
        <v>0</v>
      </c>
      <c r="BI259" s="222">
        <f>IF(N259="nulová",J259,0)</f>
        <v>0</v>
      </c>
      <c r="BJ259" s="17" t="s">
        <v>83</v>
      </c>
      <c r="BK259" s="222">
        <f>ROUND(I259*H259,2)</f>
        <v>0</v>
      </c>
      <c r="BL259" s="17" t="s">
        <v>134</v>
      </c>
      <c r="BM259" s="221" t="s">
        <v>301</v>
      </c>
    </row>
    <row r="260" s="2" customFormat="1">
      <c r="A260" s="38"/>
      <c r="B260" s="39"/>
      <c r="C260" s="40"/>
      <c r="D260" s="223" t="s">
        <v>135</v>
      </c>
      <c r="E260" s="40"/>
      <c r="F260" s="224" t="s">
        <v>935</v>
      </c>
      <c r="G260" s="40"/>
      <c r="H260" s="40"/>
      <c r="I260" s="225"/>
      <c r="J260" s="40"/>
      <c r="K260" s="40"/>
      <c r="L260" s="44"/>
      <c r="M260" s="226"/>
      <c r="N260" s="227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135</v>
      </c>
      <c r="AU260" s="17" t="s">
        <v>83</v>
      </c>
    </row>
    <row r="261" s="12" customFormat="1">
      <c r="A261" s="12"/>
      <c r="B261" s="228"/>
      <c r="C261" s="229"/>
      <c r="D261" s="223" t="s">
        <v>136</v>
      </c>
      <c r="E261" s="230" t="s">
        <v>1</v>
      </c>
      <c r="F261" s="231" t="s">
        <v>936</v>
      </c>
      <c r="G261" s="229"/>
      <c r="H261" s="232">
        <v>4.9939999999999998</v>
      </c>
      <c r="I261" s="233"/>
      <c r="J261" s="229"/>
      <c r="K261" s="229"/>
      <c r="L261" s="234"/>
      <c r="M261" s="235"/>
      <c r="N261" s="236"/>
      <c r="O261" s="236"/>
      <c r="P261" s="236"/>
      <c r="Q261" s="236"/>
      <c r="R261" s="236"/>
      <c r="S261" s="236"/>
      <c r="T261" s="237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238" t="s">
        <v>136</v>
      </c>
      <c r="AU261" s="238" t="s">
        <v>83</v>
      </c>
      <c r="AV261" s="12" t="s">
        <v>85</v>
      </c>
      <c r="AW261" s="12" t="s">
        <v>32</v>
      </c>
      <c r="AX261" s="12" t="s">
        <v>75</v>
      </c>
      <c r="AY261" s="238" t="s">
        <v>129</v>
      </c>
    </row>
    <row r="262" s="13" customFormat="1">
      <c r="A262" s="13"/>
      <c r="B262" s="239"/>
      <c r="C262" s="240"/>
      <c r="D262" s="223" t="s">
        <v>136</v>
      </c>
      <c r="E262" s="241" t="s">
        <v>1</v>
      </c>
      <c r="F262" s="242" t="s">
        <v>138</v>
      </c>
      <c r="G262" s="240"/>
      <c r="H262" s="243">
        <v>4.9939999999999998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9" t="s">
        <v>136</v>
      </c>
      <c r="AU262" s="249" t="s">
        <v>83</v>
      </c>
      <c r="AV262" s="13" t="s">
        <v>134</v>
      </c>
      <c r="AW262" s="13" t="s">
        <v>32</v>
      </c>
      <c r="AX262" s="13" t="s">
        <v>83</v>
      </c>
      <c r="AY262" s="249" t="s">
        <v>129</v>
      </c>
    </row>
    <row r="263" s="11" customFormat="1" ht="25.92" customHeight="1">
      <c r="A263" s="11"/>
      <c r="B263" s="196"/>
      <c r="C263" s="197"/>
      <c r="D263" s="198" t="s">
        <v>74</v>
      </c>
      <c r="E263" s="199" t="s">
        <v>519</v>
      </c>
      <c r="F263" s="199" t="s">
        <v>520</v>
      </c>
      <c r="G263" s="197"/>
      <c r="H263" s="197"/>
      <c r="I263" s="200"/>
      <c r="J263" s="201">
        <f>BK263</f>
        <v>0</v>
      </c>
      <c r="K263" s="197"/>
      <c r="L263" s="202"/>
      <c r="M263" s="203"/>
      <c r="N263" s="204"/>
      <c r="O263" s="204"/>
      <c r="P263" s="205">
        <f>SUM(P264:P271)</f>
        <v>0</v>
      </c>
      <c r="Q263" s="204"/>
      <c r="R263" s="205">
        <f>SUM(R264:R271)</f>
        <v>0</v>
      </c>
      <c r="S263" s="204"/>
      <c r="T263" s="206">
        <f>SUM(T264:T271)</f>
        <v>0</v>
      </c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R263" s="207" t="s">
        <v>83</v>
      </c>
      <c r="AT263" s="208" t="s">
        <v>74</v>
      </c>
      <c r="AU263" s="208" t="s">
        <v>75</v>
      </c>
      <c r="AY263" s="207" t="s">
        <v>129</v>
      </c>
      <c r="BK263" s="209">
        <f>SUM(BK264:BK271)</f>
        <v>0</v>
      </c>
    </row>
    <row r="264" s="2" customFormat="1" ht="16.5" customHeight="1">
      <c r="A264" s="38"/>
      <c r="B264" s="39"/>
      <c r="C264" s="210" t="s">
        <v>225</v>
      </c>
      <c r="D264" s="210" t="s">
        <v>130</v>
      </c>
      <c r="E264" s="211" t="s">
        <v>521</v>
      </c>
      <c r="F264" s="212" t="s">
        <v>522</v>
      </c>
      <c r="G264" s="213" t="s">
        <v>241</v>
      </c>
      <c r="H264" s="214">
        <v>52.128999999999998</v>
      </c>
      <c r="I264" s="215"/>
      <c r="J264" s="216">
        <f>ROUND(I264*H264,2)</f>
        <v>0</v>
      </c>
      <c r="K264" s="212" t="s">
        <v>1</v>
      </c>
      <c r="L264" s="44"/>
      <c r="M264" s="217" t="s">
        <v>1</v>
      </c>
      <c r="N264" s="218" t="s">
        <v>40</v>
      </c>
      <c r="O264" s="91"/>
      <c r="P264" s="219">
        <f>O264*H264</f>
        <v>0</v>
      </c>
      <c r="Q264" s="219">
        <v>0</v>
      </c>
      <c r="R264" s="219">
        <f>Q264*H264</f>
        <v>0</v>
      </c>
      <c r="S264" s="219">
        <v>0</v>
      </c>
      <c r="T264" s="220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1" t="s">
        <v>134</v>
      </c>
      <c r="AT264" s="221" t="s">
        <v>130</v>
      </c>
      <c r="AU264" s="221" t="s">
        <v>83</v>
      </c>
      <c r="AY264" s="17" t="s">
        <v>129</v>
      </c>
      <c r="BE264" s="222">
        <f>IF(N264="základní",J264,0)</f>
        <v>0</v>
      </c>
      <c r="BF264" s="222">
        <f>IF(N264="snížená",J264,0)</f>
        <v>0</v>
      </c>
      <c r="BG264" s="222">
        <f>IF(N264="zákl. přenesená",J264,0)</f>
        <v>0</v>
      </c>
      <c r="BH264" s="222">
        <f>IF(N264="sníž. přenesená",J264,0)</f>
        <v>0</v>
      </c>
      <c r="BI264" s="222">
        <f>IF(N264="nulová",J264,0)</f>
        <v>0</v>
      </c>
      <c r="BJ264" s="17" t="s">
        <v>83</v>
      </c>
      <c r="BK264" s="222">
        <f>ROUND(I264*H264,2)</f>
        <v>0</v>
      </c>
      <c r="BL264" s="17" t="s">
        <v>134</v>
      </c>
      <c r="BM264" s="221" t="s">
        <v>305</v>
      </c>
    </row>
    <row r="265" s="2" customFormat="1">
      <c r="A265" s="38"/>
      <c r="B265" s="39"/>
      <c r="C265" s="40"/>
      <c r="D265" s="223" t="s">
        <v>135</v>
      </c>
      <c r="E265" s="40"/>
      <c r="F265" s="224" t="s">
        <v>522</v>
      </c>
      <c r="G265" s="40"/>
      <c r="H265" s="40"/>
      <c r="I265" s="225"/>
      <c r="J265" s="40"/>
      <c r="K265" s="40"/>
      <c r="L265" s="44"/>
      <c r="M265" s="226"/>
      <c r="N265" s="227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135</v>
      </c>
      <c r="AU265" s="17" t="s">
        <v>83</v>
      </c>
    </row>
    <row r="266" s="12" customFormat="1">
      <c r="A266" s="12"/>
      <c r="B266" s="228"/>
      <c r="C266" s="229"/>
      <c r="D266" s="223" t="s">
        <v>136</v>
      </c>
      <c r="E266" s="230" t="s">
        <v>1</v>
      </c>
      <c r="F266" s="231" t="s">
        <v>937</v>
      </c>
      <c r="G266" s="229"/>
      <c r="H266" s="232">
        <v>52.128999999999998</v>
      </c>
      <c r="I266" s="233"/>
      <c r="J266" s="229"/>
      <c r="K266" s="229"/>
      <c r="L266" s="234"/>
      <c r="M266" s="235"/>
      <c r="N266" s="236"/>
      <c r="O266" s="236"/>
      <c r="P266" s="236"/>
      <c r="Q266" s="236"/>
      <c r="R266" s="236"/>
      <c r="S266" s="236"/>
      <c r="T266" s="237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T266" s="238" t="s">
        <v>136</v>
      </c>
      <c r="AU266" s="238" t="s">
        <v>83</v>
      </c>
      <c r="AV266" s="12" t="s">
        <v>85</v>
      </c>
      <c r="AW266" s="12" t="s">
        <v>32</v>
      </c>
      <c r="AX266" s="12" t="s">
        <v>75</v>
      </c>
      <c r="AY266" s="238" t="s">
        <v>129</v>
      </c>
    </row>
    <row r="267" s="13" customFormat="1">
      <c r="A267" s="13"/>
      <c r="B267" s="239"/>
      <c r="C267" s="240"/>
      <c r="D267" s="223" t="s">
        <v>136</v>
      </c>
      <c r="E267" s="241" t="s">
        <v>1</v>
      </c>
      <c r="F267" s="242" t="s">
        <v>138</v>
      </c>
      <c r="G267" s="240"/>
      <c r="H267" s="243">
        <v>52.128999999999998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9" t="s">
        <v>136</v>
      </c>
      <c r="AU267" s="249" t="s">
        <v>83</v>
      </c>
      <c r="AV267" s="13" t="s">
        <v>134</v>
      </c>
      <c r="AW267" s="13" t="s">
        <v>32</v>
      </c>
      <c r="AX267" s="13" t="s">
        <v>83</v>
      </c>
      <c r="AY267" s="249" t="s">
        <v>129</v>
      </c>
    </row>
    <row r="268" s="2" customFormat="1" ht="16.5" customHeight="1">
      <c r="A268" s="38"/>
      <c r="B268" s="39"/>
      <c r="C268" s="210" t="s">
        <v>308</v>
      </c>
      <c r="D268" s="210" t="s">
        <v>130</v>
      </c>
      <c r="E268" s="211" t="s">
        <v>938</v>
      </c>
      <c r="F268" s="212" t="s">
        <v>939</v>
      </c>
      <c r="G268" s="213" t="s">
        <v>241</v>
      </c>
      <c r="H268" s="214">
        <v>21.463000000000001</v>
      </c>
      <c r="I268" s="215"/>
      <c r="J268" s="216">
        <f>ROUND(I268*H268,2)</f>
        <v>0</v>
      </c>
      <c r="K268" s="212" t="s">
        <v>1</v>
      </c>
      <c r="L268" s="44"/>
      <c r="M268" s="217" t="s">
        <v>1</v>
      </c>
      <c r="N268" s="218" t="s">
        <v>40</v>
      </c>
      <c r="O268" s="91"/>
      <c r="P268" s="219">
        <f>O268*H268</f>
        <v>0</v>
      </c>
      <c r="Q268" s="219">
        <v>0</v>
      </c>
      <c r="R268" s="219">
        <f>Q268*H268</f>
        <v>0</v>
      </c>
      <c r="S268" s="219">
        <v>0</v>
      </c>
      <c r="T268" s="22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1" t="s">
        <v>134</v>
      </c>
      <c r="AT268" s="221" t="s">
        <v>130</v>
      </c>
      <c r="AU268" s="221" t="s">
        <v>83</v>
      </c>
      <c r="AY268" s="17" t="s">
        <v>129</v>
      </c>
      <c r="BE268" s="222">
        <f>IF(N268="základní",J268,0)</f>
        <v>0</v>
      </c>
      <c r="BF268" s="222">
        <f>IF(N268="snížená",J268,0)</f>
        <v>0</v>
      </c>
      <c r="BG268" s="222">
        <f>IF(N268="zákl. přenesená",J268,0)</f>
        <v>0</v>
      </c>
      <c r="BH268" s="222">
        <f>IF(N268="sníž. přenesená",J268,0)</f>
        <v>0</v>
      </c>
      <c r="BI268" s="222">
        <f>IF(N268="nulová",J268,0)</f>
        <v>0</v>
      </c>
      <c r="BJ268" s="17" t="s">
        <v>83</v>
      </c>
      <c r="BK268" s="222">
        <f>ROUND(I268*H268,2)</f>
        <v>0</v>
      </c>
      <c r="BL268" s="17" t="s">
        <v>134</v>
      </c>
      <c r="BM268" s="221" t="s">
        <v>311</v>
      </c>
    </row>
    <row r="269" s="2" customFormat="1">
      <c r="A269" s="38"/>
      <c r="B269" s="39"/>
      <c r="C269" s="40"/>
      <c r="D269" s="223" t="s">
        <v>135</v>
      </c>
      <c r="E269" s="40"/>
      <c r="F269" s="224" t="s">
        <v>939</v>
      </c>
      <c r="G269" s="40"/>
      <c r="H269" s="40"/>
      <c r="I269" s="225"/>
      <c r="J269" s="40"/>
      <c r="K269" s="40"/>
      <c r="L269" s="44"/>
      <c r="M269" s="226"/>
      <c r="N269" s="227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135</v>
      </c>
      <c r="AU269" s="17" t="s">
        <v>83</v>
      </c>
    </row>
    <row r="270" s="12" customFormat="1">
      <c r="A270" s="12"/>
      <c r="B270" s="228"/>
      <c r="C270" s="229"/>
      <c r="D270" s="223" t="s">
        <v>136</v>
      </c>
      <c r="E270" s="230" t="s">
        <v>1</v>
      </c>
      <c r="F270" s="231" t="s">
        <v>940</v>
      </c>
      <c r="G270" s="229"/>
      <c r="H270" s="232">
        <v>21.463000000000001</v>
      </c>
      <c r="I270" s="233"/>
      <c r="J270" s="229"/>
      <c r="K270" s="229"/>
      <c r="L270" s="234"/>
      <c r="M270" s="235"/>
      <c r="N270" s="236"/>
      <c r="O270" s="236"/>
      <c r="P270" s="236"/>
      <c r="Q270" s="236"/>
      <c r="R270" s="236"/>
      <c r="S270" s="236"/>
      <c r="T270" s="237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238" t="s">
        <v>136</v>
      </c>
      <c r="AU270" s="238" t="s">
        <v>83</v>
      </c>
      <c r="AV270" s="12" t="s">
        <v>85</v>
      </c>
      <c r="AW270" s="12" t="s">
        <v>32</v>
      </c>
      <c r="AX270" s="12" t="s">
        <v>75</v>
      </c>
      <c r="AY270" s="238" t="s">
        <v>129</v>
      </c>
    </row>
    <row r="271" s="13" customFormat="1">
      <c r="A271" s="13"/>
      <c r="B271" s="239"/>
      <c r="C271" s="240"/>
      <c r="D271" s="223" t="s">
        <v>136</v>
      </c>
      <c r="E271" s="241" t="s">
        <v>1</v>
      </c>
      <c r="F271" s="242" t="s">
        <v>138</v>
      </c>
      <c r="G271" s="240"/>
      <c r="H271" s="243">
        <v>21.463000000000001</v>
      </c>
      <c r="I271" s="244"/>
      <c r="J271" s="240"/>
      <c r="K271" s="240"/>
      <c r="L271" s="245"/>
      <c r="M271" s="271"/>
      <c r="N271" s="272"/>
      <c r="O271" s="272"/>
      <c r="P271" s="272"/>
      <c r="Q271" s="272"/>
      <c r="R271" s="272"/>
      <c r="S271" s="272"/>
      <c r="T271" s="27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9" t="s">
        <v>136</v>
      </c>
      <c r="AU271" s="249" t="s">
        <v>83</v>
      </c>
      <c r="AV271" s="13" t="s">
        <v>134</v>
      </c>
      <c r="AW271" s="13" t="s">
        <v>32</v>
      </c>
      <c r="AX271" s="13" t="s">
        <v>83</v>
      </c>
      <c r="AY271" s="249" t="s">
        <v>129</v>
      </c>
    </row>
    <row r="272" s="2" customFormat="1" ht="6.96" customHeight="1">
      <c r="A272" s="38"/>
      <c r="B272" s="66"/>
      <c r="C272" s="67"/>
      <c r="D272" s="67"/>
      <c r="E272" s="67"/>
      <c r="F272" s="67"/>
      <c r="G272" s="67"/>
      <c r="H272" s="67"/>
      <c r="I272" s="67"/>
      <c r="J272" s="67"/>
      <c r="K272" s="67"/>
      <c r="L272" s="44"/>
      <c r="M272" s="38"/>
      <c r="O272" s="38"/>
      <c r="P272" s="38"/>
      <c r="Q272" s="38"/>
      <c r="R272" s="38"/>
      <c r="S272" s="38"/>
      <c r="T272" s="38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</row>
  </sheetData>
  <sheetProtection sheet="1" autoFilter="0" formatColumns="0" formatRows="0" objects="1" scenarios="1" spinCount="100000" saltValue="R9tHD009BEJoW4JycK1l8tqD7B/6pY4uFdybcaemzi+o38EMhz37kessfz+LBNQ1gwmHxFblHOVyiw2UJBnLtQ==" hashValue="JfE4OlFS6sTljCVR00qF0AOmnHjxxyfWyifEdkjdsR4IfNBSTQRg8+OGlNePsxgDlLNCUzR9uWVGnMfp0Nc8+A==" algorithmName="SHA-512" password="CC35"/>
  <autoFilter ref="C120:K27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Chodská Lhota - III/1921a III/1923, dešťová kanaliace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941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31</v>
      </c>
      <c r="G12" s="38"/>
      <c r="H12" s="38"/>
      <c r="I12" s="140" t="s">
        <v>22</v>
      </c>
      <c r="J12" s="144" t="str">
        <f>'Rekapitulace stavby'!AN8</f>
        <v>17. 9. 2022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Obec Chodská Lhota, Chodská Lhota 83, 345 06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ROUND((SUM(BE120:BE219)),  2)</f>
        <v>0</v>
      </c>
      <c r="G33" s="38"/>
      <c r="H33" s="38"/>
      <c r="I33" s="155">
        <v>0.20999999999999999</v>
      </c>
      <c r="J33" s="154">
        <f>ROUND(((SUM(BE120:BE219))*I33),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ROUND((SUM(BF120:BF219)),  2)</f>
        <v>0</v>
      </c>
      <c r="G34" s="38"/>
      <c r="H34" s="38"/>
      <c r="I34" s="155">
        <v>0.14999999999999999</v>
      </c>
      <c r="J34" s="154">
        <f>ROUND(((SUM(BF120:BF219))*I34),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ROUND((SUM(BG120:BG219)),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ROUND((SUM(BH120:BH219)),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ROUND((SUM(BI120:BI219)),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Chodská Lhota - III/1921a III/1923, dešťová kanaliace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SO301/6 - revizní šachty (osazení)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17. 9. 2022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Obec Chodská Lhota, Chodská Lhota 83, 345 06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111</v>
      </c>
      <c r="E98" s="182"/>
      <c r="F98" s="182"/>
      <c r="G98" s="182"/>
      <c r="H98" s="182"/>
      <c r="I98" s="182"/>
      <c r="J98" s="183">
        <f>J159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942</v>
      </c>
      <c r="E99" s="182"/>
      <c r="F99" s="182"/>
      <c r="G99" s="182"/>
      <c r="H99" s="182"/>
      <c r="I99" s="182"/>
      <c r="J99" s="183">
        <f>J206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113</v>
      </c>
      <c r="E100" s="182"/>
      <c r="F100" s="182"/>
      <c r="G100" s="182"/>
      <c r="H100" s="182"/>
      <c r="I100" s="182"/>
      <c r="J100" s="183">
        <f>J215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115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Chodská Lhota - III/1921a III/1923, dešťová kanaliace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102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SO301/6 - revizní šachty (osazení)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17. 9. 2022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Obec Chodská Lhota, Chodská Lhota 83, 345 06</v>
      </c>
      <c r="G116" s="40"/>
      <c r="H116" s="40"/>
      <c r="I116" s="32" t="s">
        <v>30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33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0" customFormat="1" ht="29.28" customHeight="1">
      <c r="A119" s="185"/>
      <c r="B119" s="186"/>
      <c r="C119" s="187" t="s">
        <v>116</v>
      </c>
      <c r="D119" s="188" t="s">
        <v>60</v>
      </c>
      <c r="E119" s="188" t="s">
        <v>56</v>
      </c>
      <c r="F119" s="188" t="s">
        <v>57</v>
      </c>
      <c r="G119" s="188" t="s">
        <v>117</v>
      </c>
      <c r="H119" s="188" t="s">
        <v>118</v>
      </c>
      <c r="I119" s="188" t="s">
        <v>119</v>
      </c>
      <c r="J119" s="188" t="s">
        <v>106</v>
      </c>
      <c r="K119" s="189" t="s">
        <v>120</v>
      </c>
      <c r="L119" s="190"/>
      <c r="M119" s="100" t="s">
        <v>1</v>
      </c>
      <c r="N119" s="101" t="s">
        <v>39</v>
      </c>
      <c r="O119" s="101" t="s">
        <v>121</v>
      </c>
      <c r="P119" s="101" t="s">
        <v>122</v>
      </c>
      <c r="Q119" s="101" t="s">
        <v>123</v>
      </c>
      <c r="R119" s="101" t="s">
        <v>124</v>
      </c>
      <c r="S119" s="101" t="s">
        <v>125</v>
      </c>
      <c r="T119" s="102" t="s">
        <v>126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8"/>
      <c r="B120" s="39"/>
      <c r="C120" s="107" t="s">
        <v>127</v>
      </c>
      <c r="D120" s="40"/>
      <c r="E120" s="40"/>
      <c r="F120" s="40"/>
      <c r="G120" s="40"/>
      <c r="H120" s="40"/>
      <c r="I120" s="40"/>
      <c r="J120" s="191">
        <f>BK120</f>
        <v>0</v>
      </c>
      <c r="K120" s="40"/>
      <c r="L120" s="44"/>
      <c r="M120" s="103"/>
      <c r="N120" s="192"/>
      <c r="O120" s="104"/>
      <c r="P120" s="193">
        <f>P121+P159+P206+P215</f>
        <v>0</v>
      </c>
      <c r="Q120" s="104"/>
      <c r="R120" s="193">
        <f>R121+R159+R206+R215</f>
        <v>0</v>
      </c>
      <c r="S120" s="104"/>
      <c r="T120" s="194">
        <f>T121+T159+T206+T215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74</v>
      </c>
      <c r="AU120" s="17" t="s">
        <v>108</v>
      </c>
      <c r="BK120" s="195">
        <f>BK121+BK159+BK206+BK215</f>
        <v>0</v>
      </c>
    </row>
    <row r="121" s="11" customFormat="1" ht="25.92" customHeight="1">
      <c r="A121" s="11"/>
      <c r="B121" s="196"/>
      <c r="C121" s="197"/>
      <c r="D121" s="198" t="s">
        <v>74</v>
      </c>
      <c r="E121" s="199" t="s">
        <v>83</v>
      </c>
      <c r="F121" s="199" t="s">
        <v>128</v>
      </c>
      <c r="G121" s="197"/>
      <c r="H121" s="197"/>
      <c r="I121" s="200"/>
      <c r="J121" s="201">
        <f>BK121</f>
        <v>0</v>
      </c>
      <c r="K121" s="197"/>
      <c r="L121" s="202"/>
      <c r="M121" s="203"/>
      <c r="N121" s="204"/>
      <c r="O121" s="204"/>
      <c r="P121" s="205">
        <f>SUM(P122:P158)</f>
        <v>0</v>
      </c>
      <c r="Q121" s="204"/>
      <c r="R121" s="205">
        <f>SUM(R122:R158)</f>
        <v>0</v>
      </c>
      <c r="S121" s="204"/>
      <c r="T121" s="206">
        <f>SUM(T122:T158)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07" t="s">
        <v>83</v>
      </c>
      <c r="AT121" s="208" t="s">
        <v>74</v>
      </c>
      <c r="AU121" s="208" t="s">
        <v>75</v>
      </c>
      <c r="AY121" s="207" t="s">
        <v>129</v>
      </c>
      <c r="BK121" s="209">
        <f>SUM(BK122:BK158)</f>
        <v>0</v>
      </c>
    </row>
    <row r="122" s="2" customFormat="1" ht="21.75" customHeight="1">
      <c r="A122" s="38"/>
      <c r="B122" s="39"/>
      <c r="C122" s="210" t="s">
        <v>83</v>
      </c>
      <c r="D122" s="210" t="s">
        <v>130</v>
      </c>
      <c r="E122" s="211" t="s">
        <v>144</v>
      </c>
      <c r="F122" s="212" t="s">
        <v>145</v>
      </c>
      <c r="G122" s="213" t="s">
        <v>146</v>
      </c>
      <c r="H122" s="214">
        <v>21.600000000000001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40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134</v>
      </c>
      <c r="AT122" s="221" t="s">
        <v>130</v>
      </c>
      <c r="AU122" s="221" t="s">
        <v>83</v>
      </c>
      <c r="AY122" s="17" t="s">
        <v>129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83</v>
      </c>
      <c r="BK122" s="222">
        <f>ROUND(I122*H122,2)</f>
        <v>0</v>
      </c>
      <c r="BL122" s="17" t="s">
        <v>134</v>
      </c>
      <c r="BM122" s="221" t="s">
        <v>85</v>
      </c>
    </row>
    <row r="123" s="2" customFormat="1">
      <c r="A123" s="38"/>
      <c r="B123" s="39"/>
      <c r="C123" s="40"/>
      <c r="D123" s="223" t="s">
        <v>135</v>
      </c>
      <c r="E123" s="40"/>
      <c r="F123" s="224" t="s">
        <v>943</v>
      </c>
      <c r="G123" s="40"/>
      <c r="H123" s="40"/>
      <c r="I123" s="225"/>
      <c r="J123" s="40"/>
      <c r="K123" s="40"/>
      <c r="L123" s="44"/>
      <c r="M123" s="226"/>
      <c r="N123" s="227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135</v>
      </c>
      <c r="AU123" s="17" t="s">
        <v>83</v>
      </c>
    </row>
    <row r="124" s="14" customFormat="1">
      <c r="A124" s="14"/>
      <c r="B124" s="250"/>
      <c r="C124" s="251"/>
      <c r="D124" s="223" t="s">
        <v>136</v>
      </c>
      <c r="E124" s="252" t="s">
        <v>1</v>
      </c>
      <c r="F124" s="253" t="s">
        <v>944</v>
      </c>
      <c r="G124" s="251"/>
      <c r="H124" s="252" t="s">
        <v>1</v>
      </c>
      <c r="I124" s="254"/>
      <c r="J124" s="251"/>
      <c r="K124" s="251"/>
      <c r="L124" s="255"/>
      <c r="M124" s="256"/>
      <c r="N124" s="257"/>
      <c r="O124" s="257"/>
      <c r="P124" s="257"/>
      <c r="Q124" s="257"/>
      <c r="R124" s="257"/>
      <c r="S124" s="257"/>
      <c r="T124" s="25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9" t="s">
        <v>136</v>
      </c>
      <c r="AU124" s="259" t="s">
        <v>83</v>
      </c>
      <c r="AV124" s="14" t="s">
        <v>83</v>
      </c>
      <c r="AW124" s="14" t="s">
        <v>32</v>
      </c>
      <c r="AX124" s="14" t="s">
        <v>75</v>
      </c>
      <c r="AY124" s="259" t="s">
        <v>129</v>
      </c>
    </row>
    <row r="125" s="12" customFormat="1">
      <c r="A125" s="12"/>
      <c r="B125" s="228"/>
      <c r="C125" s="229"/>
      <c r="D125" s="223" t="s">
        <v>136</v>
      </c>
      <c r="E125" s="230" t="s">
        <v>1</v>
      </c>
      <c r="F125" s="231" t="s">
        <v>945</v>
      </c>
      <c r="G125" s="229"/>
      <c r="H125" s="232">
        <v>21.600000000000001</v>
      </c>
      <c r="I125" s="233"/>
      <c r="J125" s="229"/>
      <c r="K125" s="229"/>
      <c r="L125" s="234"/>
      <c r="M125" s="235"/>
      <c r="N125" s="236"/>
      <c r="O125" s="236"/>
      <c r="P125" s="236"/>
      <c r="Q125" s="236"/>
      <c r="R125" s="236"/>
      <c r="S125" s="236"/>
      <c r="T125" s="237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38" t="s">
        <v>136</v>
      </c>
      <c r="AU125" s="238" t="s">
        <v>83</v>
      </c>
      <c r="AV125" s="12" t="s">
        <v>85</v>
      </c>
      <c r="AW125" s="12" t="s">
        <v>32</v>
      </c>
      <c r="AX125" s="12" t="s">
        <v>75</v>
      </c>
      <c r="AY125" s="238" t="s">
        <v>129</v>
      </c>
    </row>
    <row r="126" s="13" customFormat="1">
      <c r="A126" s="13"/>
      <c r="B126" s="239"/>
      <c r="C126" s="240"/>
      <c r="D126" s="223" t="s">
        <v>136</v>
      </c>
      <c r="E126" s="241" t="s">
        <v>1</v>
      </c>
      <c r="F126" s="242" t="s">
        <v>138</v>
      </c>
      <c r="G126" s="240"/>
      <c r="H126" s="243">
        <v>21.600000000000001</v>
      </c>
      <c r="I126" s="244"/>
      <c r="J126" s="240"/>
      <c r="K126" s="240"/>
      <c r="L126" s="245"/>
      <c r="M126" s="246"/>
      <c r="N126" s="247"/>
      <c r="O126" s="247"/>
      <c r="P126" s="247"/>
      <c r="Q126" s="247"/>
      <c r="R126" s="247"/>
      <c r="S126" s="247"/>
      <c r="T126" s="24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9" t="s">
        <v>136</v>
      </c>
      <c r="AU126" s="249" t="s">
        <v>83</v>
      </c>
      <c r="AV126" s="13" t="s">
        <v>134</v>
      </c>
      <c r="AW126" s="13" t="s">
        <v>32</v>
      </c>
      <c r="AX126" s="13" t="s">
        <v>83</v>
      </c>
      <c r="AY126" s="249" t="s">
        <v>129</v>
      </c>
    </row>
    <row r="127" s="2" customFormat="1" ht="21.75" customHeight="1">
      <c r="A127" s="38"/>
      <c r="B127" s="39"/>
      <c r="C127" s="210" t="s">
        <v>85</v>
      </c>
      <c r="D127" s="210" t="s">
        <v>130</v>
      </c>
      <c r="E127" s="211" t="s">
        <v>158</v>
      </c>
      <c r="F127" s="212" t="s">
        <v>854</v>
      </c>
      <c r="G127" s="213" t="s">
        <v>146</v>
      </c>
      <c r="H127" s="214">
        <v>5.4000000000000004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40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134</v>
      </c>
      <c r="AT127" s="221" t="s">
        <v>130</v>
      </c>
      <c r="AU127" s="221" t="s">
        <v>83</v>
      </c>
      <c r="AY127" s="17" t="s">
        <v>129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83</v>
      </c>
      <c r="BK127" s="222">
        <f>ROUND(I127*H127,2)</f>
        <v>0</v>
      </c>
      <c r="BL127" s="17" t="s">
        <v>134</v>
      </c>
      <c r="BM127" s="221" t="s">
        <v>134</v>
      </c>
    </row>
    <row r="128" s="2" customFormat="1">
      <c r="A128" s="38"/>
      <c r="B128" s="39"/>
      <c r="C128" s="40"/>
      <c r="D128" s="223" t="s">
        <v>135</v>
      </c>
      <c r="E128" s="40"/>
      <c r="F128" s="224" t="s">
        <v>854</v>
      </c>
      <c r="G128" s="40"/>
      <c r="H128" s="40"/>
      <c r="I128" s="225"/>
      <c r="J128" s="40"/>
      <c r="K128" s="40"/>
      <c r="L128" s="44"/>
      <c r="M128" s="226"/>
      <c r="N128" s="22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135</v>
      </c>
      <c r="AU128" s="17" t="s">
        <v>83</v>
      </c>
    </row>
    <row r="129" s="12" customFormat="1">
      <c r="A129" s="12"/>
      <c r="B129" s="228"/>
      <c r="C129" s="229"/>
      <c r="D129" s="223" t="s">
        <v>136</v>
      </c>
      <c r="E129" s="230" t="s">
        <v>1</v>
      </c>
      <c r="F129" s="231" t="s">
        <v>946</v>
      </c>
      <c r="G129" s="229"/>
      <c r="H129" s="232">
        <v>5.4000000000000004</v>
      </c>
      <c r="I129" s="233"/>
      <c r="J129" s="229"/>
      <c r="K129" s="229"/>
      <c r="L129" s="234"/>
      <c r="M129" s="235"/>
      <c r="N129" s="236"/>
      <c r="O129" s="236"/>
      <c r="P129" s="236"/>
      <c r="Q129" s="236"/>
      <c r="R129" s="236"/>
      <c r="S129" s="236"/>
      <c r="T129" s="237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38" t="s">
        <v>136</v>
      </c>
      <c r="AU129" s="238" t="s">
        <v>83</v>
      </c>
      <c r="AV129" s="12" t="s">
        <v>85</v>
      </c>
      <c r="AW129" s="12" t="s">
        <v>32</v>
      </c>
      <c r="AX129" s="12" t="s">
        <v>75</v>
      </c>
      <c r="AY129" s="238" t="s">
        <v>129</v>
      </c>
    </row>
    <row r="130" s="13" customFormat="1">
      <c r="A130" s="13"/>
      <c r="B130" s="239"/>
      <c r="C130" s="240"/>
      <c r="D130" s="223" t="s">
        <v>136</v>
      </c>
      <c r="E130" s="241" t="s">
        <v>1</v>
      </c>
      <c r="F130" s="242" t="s">
        <v>138</v>
      </c>
      <c r="G130" s="240"/>
      <c r="H130" s="243">
        <v>5.4000000000000004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136</v>
      </c>
      <c r="AU130" s="249" t="s">
        <v>83</v>
      </c>
      <c r="AV130" s="13" t="s">
        <v>134</v>
      </c>
      <c r="AW130" s="13" t="s">
        <v>32</v>
      </c>
      <c r="AX130" s="13" t="s">
        <v>83</v>
      </c>
      <c r="AY130" s="249" t="s">
        <v>129</v>
      </c>
    </row>
    <row r="131" s="2" customFormat="1" ht="16.5" customHeight="1">
      <c r="A131" s="38"/>
      <c r="B131" s="39"/>
      <c r="C131" s="210" t="s">
        <v>143</v>
      </c>
      <c r="D131" s="210" t="s">
        <v>130</v>
      </c>
      <c r="E131" s="211" t="s">
        <v>199</v>
      </c>
      <c r="F131" s="212" t="s">
        <v>200</v>
      </c>
      <c r="G131" s="213" t="s">
        <v>146</v>
      </c>
      <c r="H131" s="214">
        <v>10.800000000000001</v>
      </c>
      <c r="I131" s="215"/>
      <c r="J131" s="216">
        <f>ROUND(I131*H131,2)</f>
        <v>0</v>
      </c>
      <c r="K131" s="212" t="s">
        <v>1</v>
      </c>
      <c r="L131" s="44"/>
      <c r="M131" s="217" t="s">
        <v>1</v>
      </c>
      <c r="N131" s="218" t="s">
        <v>40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134</v>
      </c>
      <c r="AT131" s="221" t="s">
        <v>130</v>
      </c>
      <c r="AU131" s="221" t="s">
        <v>83</v>
      </c>
      <c r="AY131" s="17" t="s">
        <v>129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83</v>
      </c>
      <c r="BK131" s="222">
        <f>ROUND(I131*H131,2)</f>
        <v>0</v>
      </c>
      <c r="BL131" s="17" t="s">
        <v>134</v>
      </c>
      <c r="BM131" s="221" t="s">
        <v>147</v>
      </c>
    </row>
    <row r="132" s="12" customFormat="1">
      <c r="A132" s="12"/>
      <c r="B132" s="228"/>
      <c r="C132" s="229"/>
      <c r="D132" s="223" t="s">
        <v>136</v>
      </c>
      <c r="E132" s="230" t="s">
        <v>1</v>
      </c>
      <c r="F132" s="231" t="s">
        <v>947</v>
      </c>
      <c r="G132" s="229"/>
      <c r="H132" s="232">
        <v>10.800000000000001</v>
      </c>
      <c r="I132" s="233"/>
      <c r="J132" s="229"/>
      <c r="K132" s="229"/>
      <c r="L132" s="234"/>
      <c r="M132" s="235"/>
      <c r="N132" s="236"/>
      <c r="O132" s="236"/>
      <c r="P132" s="236"/>
      <c r="Q132" s="236"/>
      <c r="R132" s="236"/>
      <c r="S132" s="236"/>
      <c r="T132" s="237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38" t="s">
        <v>136</v>
      </c>
      <c r="AU132" s="238" t="s">
        <v>83</v>
      </c>
      <c r="AV132" s="12" t="s">
        <v>85</v>
      </c>
      <c r="AW132" s="12" t="s">
        <v>32</v>
      </c>
      <c r="AX132" s="12" t="s">
        <v>75</v>
      </c>
      <c r="AY132" s="238" t="s">
        <v>129</v>
      </c>
    </row>
    <row r="133" s="13" customFormat="1">
      <c r="A133" s="13"/>
      <c r="B133" s="239"/>
      <c r="C133" s="240"/>
      <c r="D133" s="223" t="s">
        <v>136</v>
      </c>
      <c r="E133" s="241" t="s">
        <v>1</v>
      </c>
      <c r="F133" s="242" t="s">
        <v>138</v>
      </c>
      <c r="G133" s="240"/>
      <c r="H133" s="243">
        <v>10.800000000000001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136</v>
      </c>
      <c r="AU133" s="249" t="s">
        <v>83</v>
      </c>
      <c r="AV133" s="13" t="s">
        <v>134</v>
      </c>
      <c r="AW133" s="13" t="s">
        <v>32</v>
      </c>
      <c r="AX133" s="13" t="s">
        <v>83</v>
      </c>
      <c r="AY133" s="249" t="s">
        <v>129</v>
      </c>
    </row>
    <row r="134" s="2" customFormat="1" ht="21.75" customHeight="1">
      <c r="A134" s="38"/>
      <c r="B134" s="39"/>
      <c r="C134" s="210" t="s">
        <v>134</v>
      </c>
      <c r="D134" s="210" t="s">
        <v>130</v>
      </c>
      <c r="E134" s="211" t="s">
        <v>177</v>
      </c>
      <c r="F134" s="212" t="s">
        <v>178</v>
      </c>
      <c r="G134" s="213" t="s">
        <v>179</v>
      </c>
      <c r="H134" s="214">
        <v>50.399999999999999</v>
      </c>
      <c r="I134" s="215"/>
      <c r="J134" s="216">
        <f>ROUND(I134*H134,2)</f>
        <v>0</v>
      </c>
      <c r="K134" s="212" t="s">
        <v>1</v>
      </c>
      <c r="L134" s="44"/>
      <c r="M134" s="217" t="s">
        <v>1</v>
      </c>
      <c r="N134" s="218" t="s">
        <v>40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134</v>
      </c>
      <c r="AT134" s="221" t="s">
        <v>130</v>
      </c>
      <c r="AU134" s="221" t="s">
        <v>83</v>
      </c>
      <c r="AY134" s="17" t="s">
        <v>129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83</v>
      </c>
      <c r="BK134" s="222">
        <f>ROUND(I134*H134,2)</f>
        <v>0</v>
      </c>
      <c r="BL134" s="17" t="s">
        <v>134</v>
      </c>
      <c r="BM134" s="221" t="s">
        <v>160</v>
      </c>
    </row>
    <row r="135" s="2" customFormat="1">
      <c r="A135" s="38"/>
      <c r="B135" s="39"/>
      <c r="C135" s="40"/>
      <c r="D135" s="223" t="s">
        <v>135</v>
      </c>
      <c r="E135" s="40"/>
      <c r="F135" s="224" t="s">
        <v>178</v>
      </c>
      <c r="G135" s="40"/>
      <c r="H135" s="40"/>
      <c r="I135" s="225"/>
      <c r="J135" s="40"/>
      <c r="K135" s="40"/>
      <c r="L135" s="44"/>
      <c r="M135" s="226"/>
      <c r="N135" s="22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135</v>
      </c>
      <c r="AU135" s="17" t="s">
        <v>83</v>
      </c>
    </row>
    <row r="136" s="12" customFormat="1">
      <c r="A136" s="12"/>
      <c r="B136" s="228"/>
      <c r="C136" s="229"/>
      <c r="D136" s="223" t="s">
        <v>136</v>
      </c>
      <c r="E136" s="230" t="s">
        <v>1</v>
      </c>
      <c r="F136" s="231" t="s">
        <v>948</v>
      </c>
      <c r="G136" s="229"/>
      <c r="H136" s="232">
        <v>50.399999999999999</v>
      </c>
      <c r="I136" s="233"/>
      <c r="J136" s="229"/>
      <c r="K136" s="229"/>
      <c r="L136" s="234"/>
      <c r="M136" s="235"/>
      <c r="N136" s="236"/>
      <c r="O136" s="236"/>
      <c r="P136" s="236"/>
      <c r="Q136" s="236"/>
      <c r="R136" s="236"/>
      <c r="S136" s="236"/>
      <c r="T136" s="237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38" t="s">
        <v>136</v>
      </c>
      <c r="AU136" s="238" t="s">
        <v>83</v>
      </c>
      <c r="AV136" s="12" t="s">
        <v>85</v>
      </c>
      <c r="AW136" s="12" t="s">
        <v>32</v>
      </c>
      <c r="AX136" s="12" t="s">
        <v>75</v>
      </c>
      <c r="AY136" s="238" t="s">
        <v>129</v>
      </c>
    </row>
    <row r="137" s="13" customFormat="1">
      <c r="A137" s="13"/>
      <c r="B137" s="239"/>
      <c r="C137" s="240"/>
      <c r="D137" s="223" t="s">
        <v>136</v>
      </c>
      <c r="E137" s="241" t="s">
        <v>1</v>
      </c>
      <c r="F137" s="242" t="s">
        <v>138</v>
      </c>
      <c r="G137" s="240"/>
      <c r="H137" s="243">
        <v>50.399999999999999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136</v>
      </c>
      <c r="AU137" s="249" t="s">
        <v>83</v>
      </c>
      <c r="AV137" s="13" t="s">
        <v>134</v>
      </c>
      <c r="AW137" s="13" t="s">
        <v>32</v>
      </c>
      <c r="AX137" s="13" t="s">
        <v>83</v>
      </c>
      <c r="AY137" s="249" t="s">
        <v>129</v>
      </c>
    </row>
    <row r="138" s="2" customFormat="1" ht="21.75" customHeight="1">
      <c r="A138" s="38"/>
      <c r="B138" s="39"/>
      <c r="C138" s="210" t="s">
        <v>163</v>
      </c>
      <c r="D138" s="210" t="s">
        <v>130</v>
      </c>
      <c r="E138" s="211" t="s">
        <v>184</v>
      </c>
      <c r="F138" s="212" t="s">
        <v>185</v>
      </c>
      <c r="G138" s="213" t="s">
        <v>179</v>
      </c>
      <c r="H138" s="214">
        <v>50.399999999999999</v>
      </c>
      <c r="I138" s="215"/>
      <c r="J138" s="216">
        <f>ROUND(I138*H138,2)</f>
        <v>0</v>
      </c>
      <c r="K138" s="212" t="s">
        <v>1</v>
      </c>
      <c r="L138" s="44"/>
      <c r="M138" s="217" t="s">
        <v>1</v>
      </c>
      <c r="N138" s="218" t="s">
        <v>40</v>
      </c>
      <c r="O138" s="91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134</v>
      </c>
      <c r="AT138" s="221" t="s">
        <v>130</v>
      </c>
      <c r="AU138" s="221" t="s">
        <v>83</v>
      </c>
      <c r="AY138" s="17" t="s">
        <v>129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83</v>
      </c>
      <c r="BK138" s="222">
        <f>ROUND(I138*H138,2)</f>
        <v>0</v>
      </c>
      <c r="BL138" s="17" t="s">
        <v>134</v>
      </c>
      <c r="BM138" s="221" t="s">
        <v>166</v>
      </c>
    </row>
    <row r="139" s="2" customFormat="1">
      <c r="A139" s="38"/>
      <c r="B139" s="39"/>
      <c r="C139" s="40"/>
      <c r="D139" s="223" t="s">
        <v>135</v>
      </c>
      <c r="E139" s="40"/>
      <c r="F139" s="224" t="s">
        <v>185</v>
      </c>
      <c r="G139" s="40"/>
      <c r="H139" s="40"/>
      <c r="I139" s="225"/>
      <c r="J139" s="40"/>
      <c r="K139" s="40"/>
      <c r="L139" s="44"/>
      <c r="M139" s="226"/>
      <c r="N139" s="22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135</v>
      </c>
      <c r="AU139" s="17" t="s">
        <v>83</v>
      </c>
    </row>
    <row r="140" s="12" customFormat="1">
      <c r="A140" s="12"/>
      <c r="B140" s="228"/>
      <c r="C140" s="229"/>
      <c r="D140" s="223" t="s">
        <v>136</v>
      </c>
      <c r="E140" s="230" t="s">
        <v>1</v>
      </c>
      <c r="F140" s="231" t="s">
        <v>949</v>
      </c>
      <c r="G140" s="229"/>
      <c r="H140" s="232">
        <v>50.399999999999999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7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38" t="s">
        <v>136</v>
      </c>
      <c r="AU140" s="238" t="s">
        <v>83</v>
      </c>
      <c r="AV140" s="12" t="s">
        <v>85</v>
      </c>
      <c r="AW140" s="12" t="s">
        <v>32</v>
      </c>
      <c r="AX140" s="12" t="s">
        <v>75</v>
      </c>
      <c r="AY140" s="238" t="s">
        <v>129</v>
      </c>
    </row>
    <row r="141" s="13" customFormat="1">
      <c r="A141" s="13"/>
      <c r="B141" s="239"/>
      <c r="C141" s="240"/>
      <c r="D141" s="223" t="s">
        <v>136</v>
      </c>
      <c r="E141" s="241" t="s">
        <v>1</v>
      </c>
      <c r="F141" s="242" t="s">
        <v>138</v>
      </c>
      <c r="G141" s="240"/>
      <c r="H141" s="243">
        <v>50.399999999999999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136</v>
      </c>
      <c r="AU141" s="249" t="s">
        <v>83</v>
      </c>
      <c r="AV141" s="13" t="s">
        <v>134</v>
      </c>
      <c r="AW141" s="13" t="s">
        <v>32</v>
      </c>
      <c r="AX141" s="13" t="s">
        <v>83</v>
      </c>
      <c r="AY141" s="249" t="s">
        <v>129</v>
      </c>
    </row>
    <row r="142" s="2" customFormat="1" ht="21.75" customHeight="1">
      <c r="A142" s="38"/>
      <c r="B142" s="39"/>
      <c r="C142" s="210" t="s">
        <v>147</v>
      </c>
      <c r="D142" s="210" t="s">
        <v>130</v>
      </c>
      <c r="E142" s="211" t="s">
        <v>862</v>
      </c>
      <c r="F142" s="212" t="s">
        <v>863</v>
      </c>
      <c r="G142" s="213" t="s">
        <v>146</v>
      </c>
      <c r="H142" s="214">
        <v>35.595999999999997</v>
      </c>
      <c r="I142" s="215"/>
      <c r="J142" s="216">
        <f>ROUND(I142*H142,2)</f>
        <v>0</v>
      </c>
      <c r="K142" s="212" t="s">
        <v>1</v>
      </c>
      <c r="L142" s="44"/>
      <c r="M142" s="217" t="s">
        <v>1</v>
      </c>
      <c r="N142" s="218" t="s">
        <v>40</v>
      </c>
      <c r="O142" s="91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1" t="s">
        <v>134</v>
      </c>
      <c r="AT142" s="221" t="s">
        <v>130</v>
      </c>
      <c r="AU142" s="221" t="s">
        <v>83</v>
      </c>
      <c r="AY142" s="17" t="s">
        <v>129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7" t="s">
        <v>83</v>
      </c>
      <c r="BK142" s="222">
        <f>ROUND(I142*H142,2)</f>
        <v>0</v>
      </c>
      <c r="BL142" s="17" t="s">
        <v>134</v>
      </c>
      <c r="BM142" s="221" t="s">
        <v>173</v>
      </c>
    </row>
    <row r="143" s="2" customFormat="1">
      <c r="A143" s="38"/>
      <c r="B143" s="39"/>
      <c r="C143" s="40"/>
      <c r="D143" s="223" t="s">
        <v>135</v>
      </c>
      <c r="E143" s="40"/>
      <c r="F143" s="224" t="s">
        <v>863</v>
      </c>
      <c r="G143" s="40"/>
      <c r="H143" s="40"/>
      <c r="I143" s="225"/>
      <c r="J143" s="40"/>
      <c r="K143" s="40"/>
      <c r="L143" s="44"/>
      <c r="M143" s="226"/>
      <c r="N143" s="22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135</v>
      </c>
      <c r="AU143" s="17" t="s">
        <v>83</v>
      </c>
    </row>
    <row r="144" s="12" customFormat="1">
      <c r="A144" s="12"/>
      <c r="B144" s="228"/>
      <c r="C144" s="229"/>
      <c r="D144" s="223" t="s">
        <v>136</v>
      </c>
      <c r="E144" s="230" t="s">
        <v>1</v>
      </c>
      <c r="F144" s="231" t="s">
        <v>950</v>
      </c>
      <c r="G144" s="229"/>
      <c r="H144" s="232">
        <v>21.600000000000001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38" t="s">
        <v>136</v>
      </c>
      <c r="AU144" s="238" t="s">
        <v>83</v>
      </c>
      <c r="AV144" s="12" t="s">
        <v>85</v>
      </c>
      <c r="AW144" s="12" t="s">
        <v>32</v>
      </c>
      <c r="AX144" s="12" t="s">
        <v>75</v>
      </c>
      <c r="AY144" s="238" t="s">
        <v>129</v>
      </c>
    </row>
    <row r="145" s="12" customFormat="1">
      <c r="A145" s="12"/>
      <c r="B145" s="228"/>
      <c r="C145" s="229"/>
      <c r="D145" s="223" t="s">
        <v>136</v>
      </c>
      <c r="E145" s="230" t="s">
        <v>1</v>
      </c>
      <c r="F145" s="231" t="s">
        <v>951</v>
      </c>
      <c r="G145" s="229"/>
      <c r="H145" s="232">
        <v>13.996</v>
      </c>
      <c r="I145" s="233"/>
      <c r="J145" s="229"/>
      <c r="K145" s="229"/>
      <c r="L145" s="234"/>
      <c r="M145" s="235"/>
      <c r="N145" s="236"/>
      <c r="O145" s="236"/>
      <c r="P145" s="236"/>
      <c r="Q145" s="236"/>
      <c r="R145" s="236"/>
      <c r="S145" s="236"/>
      <c r="T145" s="237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38" t="s">
        <v>136</v>
      </c>
      <c r="AU145" s="238" t="s">
        <v>83</v>
      </c>
      <c r="AV145" s="12" t="s">
        <v>85</v>
      </c>
      <c r="AW145" s="12" t="s">
        <v>32</v>
      </c>
      <c r="AX145" s="12" t="s">
        <v>75</v>
      </c>
      <c r="AY145" s="238" t="s">
        <v>129</v>
      </c>
    </row>
    <row r="146" s="13" customFormat="1">
      <c r="A146" s="13"/>
      <c r="B146" s="239"/>
      <c r="C146" s="240"/>
      <c r="D146" s="223" t="s">
        <v>136</v>
      </c>
      <c r="E146" s="241" t="s">
        <v>1</v>
      </c>
      <c r="F146" s="242" t="s">
        <v>138</v>
      </c>
      <c r="G146" s="240"/>
      <c r="H146" s="243">
        <v>35.596000000000004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136</v>
      </c>
      <c r="AU146" s="249" t="s">
        <v>83</v>
      </c>
      <c r="AV146" s="13" t="s">
        <v>134</v>
      </c>
      <c r="AW146" s="13" t="s">
        <v>32</v>
      </c>
      <c r="AX146" s="13" t="s">
        <v>83</v>
      </c>
      <c r="AY146" s="249" t="s">
        <v>129</v>
      </c>
    </row>
    <row r="147" s="2" customFormat="1" ht="16.5" customHeight="1">
      <c r="A147" s="38"/>
      <c r="B147" s="39"/>
      <c r="C147" s="210" t="s">
        <v>176</v>
      </c>
      <c r="D147" s="210" t="s">
        <v>130</v>
      </c>
      <c r="E147" s="211" t="s">
        <v>223</v>
      </c>
      <c r="F147" s="212" t="s">
        <v>224</v>
      </c>
      <c r="G147" s="213" t="s">
        <v>146</v>
      </c>
      <c r="H147" s="214">
        <v>13.996</v>
      </c>
      <c r="I147" s="215"/>
      <c r="J147" s="216">
        <f>ROUND(I147*H147,2)</f>
        <v>0</v>
      </c>
      <c r="K147" s="212" t="s">
        <v>1</v>
      </c>
      <c r="L147" s="44"/>
      <c r="M147" s="217" t="s">
        <v>1</v>
      </c>
      <c r="N147" s="218" t="s">
        <v>40</v>
      </c>
      <c r="O147" s="91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1" t="s">
        <v>134</v>
      </c>
      <c r="AT147" s="221" t="s">
        <v>130</v>
      </c>
      <c r="AU147" s="221" t="s">
        <v>83</v>
      </c>
      <c r="AY147" s="17" t="s">
        <v>129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7" t="s">
        <v>83</v>
      </c>
      <c r="BK147" s="222">
        <f>ROUND(I147*H147,2)</f>
        <v>0</v>
      </c>
      <c r="BL147" s="17" t="s">
        <v>134</v>
      </c>
      <c r="BM147" s="221" t="s">
        <v>180</v>
      </c>
    </row>
    <row r="148" s="2" customFormat="1">
      <c r="A148" s="38"/>
      <c r="B148" s="39"/>
      <c r="C148" s="40"/>
      <c r="D148" s="223" t="s">
        <v>135</v>
      </c>
      <c r="E148" s="40"/>
      <c r="F148" s="224" t="s">
        <v>224</v>
      </c>
      <c r="G148" s="40"/>
      <c r="H148" s="40"/>
      <c r="I148" s="225"/>
      <c r="J148" s="40"/>
      <c r="K148" s="40"/>
      <c r="L148" s="44"/>
      <c r="M148" s="226"/>
      <c r="N148" s="227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135</v>
      </c>
      <c r="AU148" s="17" t="s">
        <v>83</v>
      </c>
    </row>
    <row r="149" s="12" customFormat="1">
      <c r="A149" s="12"/>
      <c r="B149" s="228"/>
      <c r="C149" s="229"/>
      <c r="D149" s="223" t="s">
        <v>136</v>
      </c>
      <c r="E149" s="230" t="s">
        <v>1</v>
      </c>
      <c r="F149" s="231" t="s">
        <v>951</v>
      </c>
      <c r="G149" s="229"/>
      <c r="H149" s="232">
        <v>13.996</v>
      </c>
      <c r="I149" s="233"/>
      <c r="J149" s="229"/>
      <c r="K149" s="229"/>
      <c r="L149" s="234"/>
      <c r="M149" s="235"/>
      <c r="N149" s="236"/>
      <c r="O149" s="236"/>
      <c r="P149" s="236"/>
      <c r="Q149" s="236"/>
      <c r="R149" s="236"/>
      <c r="S149" s="236"/>
      <c r="T149" s="237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38" t="s">
        <v>136</v>
      </c>
      <c r="AU149" s="238" t="s">
        <v>83</v>
      </c>
      <c r="AV149" s="12" t="s">
        <v>85</v>
      </c>
      <c r="AW149" s="12" t="s">
        <v>32</v>
      </c>
      <c r="AX149" s="12" t="s">
        <v>75</v>
      </c>
      <c r="AY149" s="238" t="s">
        <v>129</v>
      </c>
    </row>
    <row r="150" s="13" customFormat="1">
      <c r="A150" s="13"/>
      <c r="B150" s="239"/>
      <c r="C150" s="240"/>
      <c r="D150" s="223" t="s">
        <v>136</v>
      </c>
      <c r="E150" s="241" t="s">
        <v>1</v>
      </c>
      <c r="F150" s="242" t="s">
        <v>138</v>
      </c>
      <c r="G150" s="240"/>
      <c r="H150" s="243">
        <v>13.996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136</v>
      </c>
      <c r="AU150" s="249" t="s">
        <v>83</v>
      </c>
      <c r="AV150" s="13" t="s">
        <v>134</v>
      </c>
      <c r="AW150" s="13" t="s">
        <v>32</v>
      </c>
      <c r="AX150" s="13" t="s">
        <v>83</v>
      </c>
      <c r="AY150" s="249" t="s">
        <v>129</v>
      </c>
    </row>
    <row r="151" s="2" customFormat="1" ht="16.5" customHeight="1">
      <c r="A151" s="38"/>
      <c r="B151" s="39"/>
      <c r="C151" s="210" t="s">
        <v>160</v>
      </c>
      <c r="D151" s="210" t="s">
        <v>130</v>
      </c>
      <c r="E151" s="211" t="s">
        <v>867</v>
      </c>
      <c r="F151" s="212" t="s">
        <v>868</v>
      </c>
      <c r="G151" s="213" t="s">
        <v>146</v>
      </c>
      <c r="H151" s="214">
        <v>7.6040000000000001</v>
      </c>
      <c r="I151" s="215"/>
      <c r="J151" s="216">
        <f>ROUND(I151*H151,2)</f>
        <v>0</v>
      </c>
      <c r="K151" s="212" t="s">
        <v>1</v>
      </c>
      <c r="L151" s="44"/>
      <c r="M151" s="217" t="s">
        <v>1</v>
      </c>
      <c r="N151" s="218" t="s">
        <v>40</v>
      </c>
      <c r="O151" s="91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1" t="s">
        <v>134</v>
      </c>
      <c r="AT151" s="221" t="s">
        <v>130</v>
      </c>
      <c r="AU151" s="221" t="s">
        <v>83</v>
      </c>
      <c r="AY151" s="17" t="s">
        <v>129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7" t="s">
        <v>83</v>
      </c>
      <c r="BK151" s="222">
        <f>ROUND(I151*H151,2)</f>
        <v>0</v>
      </c>
      <c r="BL151" s="17" t="s">
        <v>134</v>
      </c>
      <c r="BM151" s="221" t="s">
        <v>186</v>
      </c>
    </row>
    <row r="152" s="2" customFormat="1">
      <c r="A152" s="38"/>
      <c r="B152" s="39"/>
      <c r="C152" s="40"/>
      <c r="D152" s="223" t="s">
        <v>135</v>
      </c>
      <c r="E152" s="40"/>
      <c r="F152" s="224" t="s">
        <v>868</v>
      </c>
      <c r="G152" s="40"/>
      <c r="H152" s="40"/>
      <c r="I152" s="225"/>
      <c r="J152" s="40"/>
      <c r="K152" s="40"/>
      <c r="L152" s="44"/>
      <c r="M152" s="226"/>
      <c r="N152" s="227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135</v>
      </c>
      <c r="AU152" s="17" t="s">
        <v>83</v>
      </c>
    </row>
    <row r="153" s="12" customFormat="1">
      <c r="A153" s="12"/>
      <c r="B153" s="228"/>
      <c r="C153" s="229"/>
      <c r="D153" s="223" t="s">
        <v>136</v>
      </c>
      <c r="E153" s="230" t="s">
        <v>1</v>
      </c>
      <c r="F153" s="231" t="s">
        <v>952</v>
      </c>
      <c r="G153" s="229"/>
      <c r="H153" s="232">
        <v>7.6040000000000001</v>
      </c>
      <c r="I153" s="233"/>
      <c r="J153" s="229"/>
      <c r="K153" s="229"/>
      <c r="L153" s="234"/>
      <c r="M153" s="235"/>
      <c r="N153" s="236"/>
      <c r="O153" s="236"/>
      <c r="P153" s="236"/>
      <c r="Q153" s="236"/>
      <c r="R153" s="236"/>
      <c r="S153" s="236"/>
      <c r="T153" s="237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38" t="s">
        <v>136</v>
      </c>
      <c r="AU153" s="238" t="s">
        <v>83</v>
      </c>
      <c r="AV153" s="12" t="s">
        <v>85</v>
      </c>
      <c r="AW153" s="12" t="s">
        <v>32</v>
      </c>
      <c r="AX153" s="12" t="s">
        <v>75</v>
      </c>
      <c r="AY153" s="238" t="s">
        <v>129</v>
      </c>
    </row>
    <row r="154" s="13" customFormat="1">
      <c r="A154" s="13"/>
      <c r="B154" s="239"/>
      <c r="C154" s="240"/>
      <c r="D154" s="223" t="s">
        <v>136</v>
      </c>
      <c r="E154" s="241" t="s">
        <v>1</v>
      </c>
      <c r="F154" s="242" t="s">
        <v>138</v>
      </c>
      <c r="G154" s="240"/>
      <c r="H154" s="243">
        <v>7.6040000000000001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136</v>
      </c>
      <c r="AU154" s="249" t="s">
        <v>83</v>
      </c>
      <c r="AV154" s="13" t="s">
        <v>134</v>
      </c>
      <c r="AW154" s="13" t="s">
        <v>32</v>
      </c>
      <c r="AX154" s="13" t="s">
        <v>83</v>
      </c>
      <c r="AY154" s="249" t="s">
        <v>129</v>
      </c>
    </row>
    <row r="155" s="2" customFormat="1" ht="16.5" customHeight="1">
      <c r="A155" s="38"/>
      <c r="B155" s="39"/>
      <c r="C155" s="210" t="s">
        <v>188</v>
      </c>
      <c r="D155" s="210" t="s">
        <v>130</v>
      </c>
      <c r="E155" s="211" t="s">
        <v>253</v>
      </c>
      <c r="F155" s="212" t="s">
        <v>254</v>
      </c>
      <c r="G155" s="213" t="s">
        <v>146</v>
      </c>
      <c r="H155" s="214">
        <v>2.3999999999999999</v>
      </c>
      <c r="I155" s="215"/>
      <c r="J155" s="216">
        <f>ROUND(I155*H155,2)</f>
        <v>0</v>
      </c>
      <c r="K155" s="212" t="s">
        <v>1</v>
      </c>
      <c r="L155" s="44"/>
      <c r="M155" s="217" t="s">
        <v>1</v>
      </c>
      <c r="N155" s="218" t="s">
        <v>40</v>
      </c>
      <c r="O155" s="91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1" t="s">
        <v>134</v>
      </c>
      <c r="AT155" s="221" t="s">
        <v>130</v>
      </c>
      <c r="AU155" s="221" t="s">
        <v>83</v>
      </c>
      <c r="AY155" s="17" t="s">
        <v>129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7" t="s">
        <v>83</v>
      </c>
      <c r="BK155" s="222">
        <f>ROUND(I155*H155,2)</f>
        <v>0</v>
      </c>
      <c r="BL155" s="17" t="s">
        <v>134</v>
      </c>
      <c r="BM155" s="221" t="s">
        <v>191</v>
      </c>
    </row>
    <row r="156" s="2" customFormat="1">
      <c r="A156" s="38"/>
      <c r="B156" s="39"/>
      <c r="C156" s="40"/>
      <c r="D156" s="223" t="s">
        <v>135</v>
      </c>
      <c r="E156" s="40"/>
      <c r="F156" s="224" t="s">
        <v>254</v>
      </c>
      <c r="G156" s="40"/>
      <c r="H156" s="40"/>
      <c r="I156" s="225"/>
      <c r="J156" s="40"/>
      <c r="K156" s="40"/>
      <c r="L156" s="44"/>
      <c r="M156" s="226"/>
      <c r="N156" s="227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135</v>
      </c>
      <c r="AU156" s="17" t="s">
        <v>83</v>
      </c>
    </row>
    <row r="157" s="12" customFormat="1">
      <c r="A157" s="12"/>
      <c r="B157" s="228"/>
      <c r="C157" s="229"/>
      <c r="D157" s="223" t="s">
        <v>136</v>
      </c>
      <c r="E157" s="230" t="s">
        <v>1</v>
      </c>
      <c r="F157" s="231" t="s">
        <v>953</v>
      </c>
      <c r="G157" s="229"/>
      <c r="H157" s="232">
        <v>2.3999999999999999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38" t="s">
        <v>136</v>
      </c>
      <c r="AU157" s="238" t="s">
        <v>83</v>
      </c>
      <c r="AV157" s="12" t="s">
        <v>85</v>
      </c>
      <c r="AW157" s="12" t="s">
        <v>32</v>
      </c>
      <c r="AX157" s="12" t="s">
        <v>75</v>
      </c>
      <c r="AY157" s="238" t="s">
        <v>129</v>
      </c>
    </row>
    <row r="158" s="13" customFormat="1">
      <c r="A158" s="13"/>
      <c r="B158" s="239"/>
      <c r="C158" s="240"/>
      <c r="D158" s="223" t="s">
        <v>136</v>
      </c>
      <c r="E158" s="241" t="s">
        <v>1</v>
      </c>
      <c r="F158" s="242" t="s">
        <v>138</v>
      </c>
      <c r="G158" s="240"/>
      <c r="H158" s="243">
        <v>2.3999999999999999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136</v>
      </c>
      <c r="AU158" s="249" t="s">
        <v>83</v>
      </c>
      <c r="AV158" s="13" t="s">
        <v>134</v>
      </c>
      <c r="AW158" s="13" t="s">
        <v>32</v>
      </c>
      <c r="AX158" s="13" t="s">
        <v>83</v>
      </c>
      <c r="AY158" s="249" t="s">
        <v>129</v>
      </c>
    </row>
    <row r="159" s="11" customFormat="1" ht="25.92" customHeight="1">
      <c r="A159" s="11"/>
      <c r="B159" s="196"/>
      <c r="C159" s="197"/>
      <c r="D159" s="198" t="s">
        <v>74</v>
      </c>
      <c r="E159" s="199" t="s">
        <v>160</v>
      </c>
      <c r="F159" s="199" t="s">
        <v>282</v>
      </c>
      <c r="G159" s="197"/>
      <c r="H159" s="197"/>
      <c r="I159" s="200"/>
      <c r="J159" s="201">
        <f>BK159</f>
        <v>0</v>
      </c>
      <c r="K159" s="197"/>
      <c r="L159" s="202"/>
      <c r="M159" s="203"/>
      <c r="N159" s="204"/>
      <c r="O159" s="204"/>
      <c r="P159" s="205">
        <f>SUM(P160:P205)</f>
        <v>0</v>
      </c>
      <c r="Q159" s="204"/>
      <c r="R159" s="205">
        <f>SUM(R160:R205)</f>
        <v>0</v>
      </c>
      <c r="S159" s="204"/>
      <c r="T159" s="206">
        <f>SUM(T160:T205)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207" t="s">
        <v>83</v>
      </c>
      <c r="AT159" s="208" t="s">
        <v>74</v>
      </c>
      <c r="AU159" s="208" t="s">
        <v>75</v>
      </c>
      <c r="AY159" s="207" t="s">
        <v>129</v>
      </c>
      <c r="BK159" s="209">
        <f>SUM(BK160:BK205)</f>
        <v>0</v>
      </c>
    </row>
    <row r="160" s="2" customFormat="1" ht="16.5" customHeight="1">
      <c r="A160" s="38"/>
      <c r="B160" s="39"/>
      <c r="C160" s="210" t="s">
        <v>166</v>
      </c>
      <c r="D160" s="210" t="s">
        <v>130</v>
      </c>
      <c r="E160" s="211" t="s">
        <v>333</v>
      </c>
      <c r="F160" s="212" t="s">
        <v>334</v>
      </c>
      <c r="G160" s="213" t="s">
        <v>300</v>
      </c>
      <c r="H160" s="214">
        <v>3</v>
      </c>
      <c r="I160" s="215"/>
      <c r="J160" s="216">
        <f>ROUND(I160*H160,2)</f>
        <v>0</v>
      </c>
      <c r="K160" s="212" t="s">
        <v>1</v>
      </c>
      <c r="L160" s="44"/>
      <c r="M160" s="217" t="s">
        <v>1</v>
      </c>
      <c r="N160" s="218" t="s">
        <v>40</v>
      </c>
      <c r="O160" s="91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1" t="s">
        <v>134</v>
      </c>
      <c r="AT160" s="221" t="s">
        <v>130</v>
      </c>
      <c r="AU160" s="221" t="s">
        <v>83</v>
      </c>
      <c r="AY160" s="17" t="s">
        <v>129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7" t="s">
        <v>83</v>
      </c>
      <c r="BK160" s="222">
        <f>ROUND(I160*H160,2)</f>
        <v>0</v>
      </c>
      <c r="BL160" s="17" t="s">
        <v>134</v>
      </c>
      <c r="BM160" s="221" t="s">
        <v>197</v>
      </c>
    </row>
    <row r="161" s="2" customFormat="1">
      <c r="A161" s="38"/>
      <c r="B161" s="39"/>
      <c r="C161" s="40"/>
      <c r="D161" s="223" t="s">
        <v>135</v>
      </c>
      <c r="E161" s="40"/>
      <c r="F161" s="224" t="s">
        <v>334</v>
      </c>
      <c r="G161" s="40"/>
      <c r="H161" s="40"/>
      <c r="I161" s="225"/>
      <c r="J161" s="40"/>
      <c r="K161" s="40"/>
      <c r="L161" s="44"/>
      <c r="M161" s="226"/>
      <c r="N161" s="227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135</v>
      </c>
      <c r="AU161" s="17" t="s">
        <v>83</v>
      </c>
    </row>
    <row r="162" s="12" customFormat="1">
      <c r="A162" s="12"/>
      <c r="B162" s="228"/>
      <c r="C162" s="229"/>
      <c r="D162" s="223" t="s">
        <v>136</v>
      </c>
      <c r="E162" s="230" t="s">
        <v>1</v>
      </c>
      <c r="F162" s="231" t="s">
        <v>143</v>
      </c>
      <c r="G162" s="229"/>
      <c r="H162" s="232">
        <v>3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38" t="s">
        <v>136</v>
      </c>
      <c r="AU162" s="238" t="s">
        <v>83</v>
      </c>
      <c r="AV162" s="12" t="s">
        <v>85</v>
      </c>
      <c r="AW162" s="12" t="s">
        <v>32</v>
      </c>
      <c r="AX162" s="12" t="s">
        <v>75</v>
      </c>
      <c r="AY162" s="238" t="s">
        <v>129</v>
      </c>
    </row>
    <row r="163" s="13" customFormat="1">
      <c r="A163" s="13"/>
      <c r="B163" s="239"/>
      <c r="C163" s="240"/>
      <c r="D163" s="223" t="s">
        <v>136</v>
      </c>
      <c r="E163" s="241" t="s">
        <v>1</v>
      </c>
      <c r="F163" s="242" t="s">
        <v>138</v>
      </c>
      <c r="G163" s="240"/>
      <c r="H163" s="243">
        <v>3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136</v>
      </c>
      <c r="AU163" s="249" t="s">
        <v>83</v>
      </c>
      <c r="AV163" s="13" t="s">
        <v>134</v>
      </c>
      <c r="AW163" s="13" t="s">
        <v>32</v>
      </c>
      <c r="AX163" s="13" t="s">
        <v>83</v>
      </c>
      <c r="AY163" s="249" t="s">
        <v>129</v>
      </c>
    </row>
    <row r="164" s="2" customFormat="1" ht="16.5" customHeight="1">
      <c r="A164" s="38"/>
      <c r="B164" s="39"/>
      <c r="C164" s="210" t="s">
        <v>198</v>
      </c>
      <c r="D164" s="210" t="s">
        <v>130</v>
      </c>
      <c r="E164" s="211" t="s">
        <v>954</v>
      </c>
      <c r="F164" s="212" t="s">
        <v>340</v>
      </c>
      <c r="G164" s="213" t="s">
        <v>300</v>
      </c>
      <c r="H164" s="214">
        <v>3</v>
      </c>
      <c r="I164" s="215"/>
      <c r="J164" s="216">
        <f>ROUND(I164*H164,2)</f>
        <v>0</v>
      </c>
      <c r="K164" s="212" t="s">
        <v>1</v>
      </c>
      <c r="L164" s="44"/>
      <c r="M164" s="217" t="s">
        <v>1</v>
      </c>
      <c r="N164" s="218" t="s">
        <v>40</v>
      </c>
      <c r="O164" s="91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1" t="s">
        <v>134</v>
      </c>
      <c r="AT164" s="221" t="s">
        <v>130</v>
      </c>
      <c r="AU164" s="221" t="s">
        <v>83</v>
      </c>
      <c r="AY164" s="17" t="s">
        <v>129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7" t="s">
        <v>83</v>
      </c>
      <c r="BK164" s="222">
        <f>ROUND(I164*H164,2)</f>
        <v>0</v>
      </c>
      <c r="BL164" s="17" t="s">
        <v>134</v>
      </c>
      <c r="BM164" s="221" t="s">
        <v>201</v>
      </c>
    </row>
    <row r="165" s="2" customFormat="1">
      <c r="A165" s="38"/>
      <c r="B165" s="39"/>
      <c r="C165" s="40"/>
      <c r="D165" s="223" t="s">
        <v>135</v>
      </c>
      <c r="E165" s="40"/>
      <c r="F165" s="224" t="s">
        <v>340</v>
      </c>
      <c r="G165" s="40"/>
      <c r="H165" s="40"/>
      <c r="I165" s="225"/>
      <c r="J165" s="40"/>
      <c r="K165" s="40"/>
      <c r="L165" s="44"/>
      <c r="M165" s="226"/>
      <c r="N165" s="227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135</v>
      </c>
      <c r="AU165" s="17" t="s">
        <v>83</v>
      </c>
    </row>
    <row r="166" s="14" customFormat="1">
      <c r="A166" s="14"/>
      <c r="B166" s="250"/>
      <c r="C166" s="251"/>
      <c r="D166" s="223" t="s">
        <v>136</v>
      </c>
      <c r="E166" s="252" t="s">
        <v>1</v>
      </c>
      <c r="F166" s="253" t="s">
        <v>944</v>
      </c>
      <c r="G166" s="251"/>
      <c r="H166" s="252" t="s">
        <v>1</v>
      </c>
      <c r="I166" s="254"/>
      <c r="J166" s="251"/>
      <c r="K166" s="251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136</v>
      </c>
      <c r="AU166" s="259" t="s">
        <v>83</v>
      </c>
      <c r="AV166" s="14" t="s">
        <v>83</v>
      </c>
      <c r="AW166" s="14" t="s">
        <v>32</v>
      </c>
      <c r="AX166" s="14" t="s">
        <v>75</v>
      </c>
      <c r="AY166" s="259" t="s">
        <v>129</v>
      </c>
    </row>
    <row r="167" s="12" customFormat="1">
      <c r="A167" s="12"/>
      <c r="B167" s="228"/>
      <c r="C167" s="229"/>
      <c r="D167" s="223" t="s">
        <v>136</v>
      </c>
      <c r="E167" s="230" t="s">
        <v>1</v>
      </c>
      <c r="F167" s="231" t="s">
        <v>143</v>
      </c>
      <c r="G167" s="229"/>
      <c r="H167" s="232">
        <v>3</v>
      </c>
      <c r="I167" s="233"/>
      <c r="J167" s="229"/>
      <c r="K167" s="229"/>
      <c r="L167" s="234"/>
      <c r="M167" s="235"/>
      <c r="N167" s="236"/>
      <c r="O167" s="236"/>
      <c r="P167" s="236"/>
      <c r="Q167" s="236"/>
      <c r="R167" s="236"/>
      <c r="S167" s="236"/>
      <c r="T167" s="237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38" t="s">
        <v>136</v>
      </c>
      <c r="AU167" s="238" t="s">
        <v>83</v>
      </c>
      <c r="AV167" s="12" t="s">
        <v>85</v>
      </c>
      <c r="AW167" s="12" t="s">
        <v>32</v>
      </c>
      <c r="AX167" s="12" t="s">
        <v>75</v>
      </c>
      <c r="AY167" s="238" t="s">
        <v>129</v>
      </c>
    </row>
    <row r="168" s="13" customFormat="1">
      <c r="A168" s="13"/>
      <c r="B168" s="239"/>
      <c r="C168" s="240"/>
      <c r="D168" s="223" t="s">
        <v>136</v>
      </c>
      <c r="E168" s="241" t="s">
        <v>1</v>
      </c>
      <c r="F168" s="242" t="s">
        <v>138</v>
      </c>
      <c r="G168" s="240"/>
      <c r="H168" s="243">
        <v>3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136</v>
      </c>
      <c r="AU168" s="249" t="s">
        <v>83</v>
      </c>
      <c r="AV168" s="13" t="s">
        <v>134</v>
      </c>
      <c r="AW168" s="13" t="s">
        <v>32</v>
      </c>
      <c r="AX168" s="13" t="s">
        <v>83</v>
      </c>
      <c r="AY168" s="249" t="s">
        <v>129</v>
      </c>
    </row>
    <row r="169" s="2" customFormat="1" ht="24.15" customHeight="1">
      <c r="A169" s="38"/>
      <c r="B169" s="39"/>
      <c r="C169" s="210" t="s">
        <v>173</v>
      </c>
      <c r="D169" s="210" t="s">
        <v>130</v>
      </c>
      <c r="E169" s="211" t="s">
        <v>346</v>
      </c>
      <c r="F169" s="212" t="s">
        <v>347</v>
      </c>
      <c r="G169" s="213" t="s">
        <v>300</v>
      </c>
      <c r="H169" s="214">
        <v>3</v>
      </c>
      <c r="I169" s="215"/>
      <c r="J169" s="216">
        <f>ROUND(I169*H169,2)</f>
        <v>0</v>
      </c>
      <c r="K169" s="212" t="s">
        <v>1</v>
      </c>
      <c r="L169" s="44"/>
      <c r="M169" s="217" t="s">
        <v>1</v>
      </c>
      <c r="N169" s="218" t="s">
        <v>40</v>
      </c>
      <c r="O169" s="91"/>
      <c r="P169" s="219">
        <f>O169*H169</f>
        <v>0</v>
      </c>
      <c r="Q169" s="219">
        <v>0</v>
      </c>
      <c r="R169" s="219">
        <f>Q169*H169</f>
        <v>0</v>
      </c>
      <c r="S169" s="219">
        <v>0</v>
      </c>
      <c r="T169" s="22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1" t="s">
        <v>134</v>
      </c>
      <c r="AT169" s="221" t="s">
        <v>130</v>
      </c>
      <c r="AU169" s="221" t="s">
        <v>83</v>
      </c>
      <c r="AY169" s="17" t="s">
        <v>129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7" t="s">
        <v>83</v>
      </c>
      <c r="BK169" s="222">
        <f>ROUND(I169*H169,2)</f>
        <v>0</v>
      </c>
      <c r="BL169" s="17" t="s">
        <v>134</v>
      </c>
      <c r="BM169" s="221" t="s">
        <v>210</v>
      </c>
    </row>
    <row r="170" s="2" customFormat="1">
      <c r="A170" s="38"/>
      <c r="B170" s="39"/>
      <c r="C170" s="40"/>
      <c r="D170" s="223" t="s">
        <v>135</v>
      </c>
      <c r="E170" s="40"/>
      <c r="F170" s="224" t="s">
        <v>347</v>
      </c>
      <c r="G170" s="40"/>
      <c r="H170" s="40"/>
      <c r="I170" s="225"/>
      <c r="J170" s="40"/>
      <c r="K170" s="40"/>
      <c r="L170" s="44"/>
      <c r="M170" s="226"/>
      <c r="N170" s="227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135</v>
      </c>
      <c r="AU170" s="17" t="s">
        <v>83</v>
      </c>
    </row>
    <row r="171" s="12" customFormat="1">
      <c r="A171" s="12"/>
      <c r="B171" s="228"/>
      <c r="C171" s="229"/>
      <c r="D171" s="223" t="s">
        <v>136</v>
      </c>
      <c r="E171" s="230" t="s">
        <v>1</v>
      </c>
      <c r="F171" s="231" t="s">
        <v>143</v>
      </c>
      <c r="G171" s="229"/>
      <c r="H171" s="232">
        <v>3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38" t="s">
        <v>136</v>
      </c>
      <c r="AU171" s="238" t="s">
        <v>83</v>
      </c>
      <c r="AV171" s="12" t="s">
        <v>85</v>
      </c>
      <c r="AW171" s="12" t="s">
        <v>32</v>
      </c>
      <c r="AX171" s="12" t="s">
        <v>75</v>
      </c>
      <c r="AY171" s="238" t="s">
        <v>129</v>
      </c>
    </row>
    <row r="172" s="13" customFormat="1">
      <c r="A172" s="13"/>
      <c r="B172" s="239"/>
      <c r="C172" s="240"/>
      <c r="D172" s="223" t="s">
        <v>136</v>
      </c>
      <c r="E172" s="241" t="s">
        <v>1</v>
      </c>
      <c r="F172" s="242" t="s">
        <v>138</v>
      </c>
      <c r="G172" s="240"/>
      <c r="H172" s="243">
        <v>3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136</v>
      </c>
      <c r="AU172" s="249" t="s">
        <v>83</v>
      </c>
      <c r="AV172" s="13" t="s">
        <v>134</v>
      </c>
      <c r="AW172" s="13" t="s">
        <v>32</v>
      </c>
      <c r="AX172" s="13" t="s">
        <v>83</v>
      </c>
      <c r="AY172" s="249" t="s">
        <v>129</v>
      </c>
    </row>
    <row r="173" s="2" customFormat="1" ht="16.5" customHeight="1">
      <c r="A173" s="38"/>
      <c r="B173" s="39"/>
      <c r="C173" s="210" t="s">
        <v>216</v>
      </c>
      <c r="D173" s="210" t="s">
        <v>130</v>
      </c>
      <c r="E173" s="211" t="s">
        <v>955</v>
      </c>
      <c r="F173" s="212" t="s">
        <v>956</v>
      </c>
      <c r="G173" s="213" t="s">
        <v>300</v>
      </c>
      <c r="H173" s="214">
        <v>3</v>
      </c>
      <c r="I173" s="215"/>
      <c r="J173" s="216">
        <f>ROUND(I173*H173,2)</f>
        <v>0</v>
      </c>
      <c r="K173" s="212" t="s">
        <v>1</v>
      </c>
      <c r="L173" s="44"/>
      <c r="M173" s="217" t="s">
        <v>1</v>
      </c>
      <c r="N173" s="218" t="s">
        <v>40</v>
      </c>
      <c r="O173" s="91"/>
      <c r="P173" s="219">
        <f>O173*H173</f>
        <v>0</v>
      </c>
      <c r="Q173" s="219">
        <v>0</v>
      </c>
      <c r="R173" s="219">
        <f>Q173*H173</f>
        <v>0</v>
      </c>
      <c r="S173" s="219">
        <v>0</v>
      </c>
      <c r="T173" s="22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1" t="s">
        <v>134</v>
      </c>
      <c r="AT173" s="221" t="s">
        <v>130</v>
      </c>
      <c r="AU173" s="221" t="s">
        <v>83</v>
      </c>
      <c r="AY173" s="17" t="s">
        <v>129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7" t="s">
        <v>83</v>
      </c>
      <c r="BK173" s="222">
        <f>ROUND(I173*H173,2)</f>
        <v>0</v>
      </c>
      <c r="BL173" s="17" t="s">
        <v>134</v>
      </c>
      <c r="BM173" s="221" t="s">
        <v>219</v>
      </c>
    </row>
    <row r="174" s="2" customFormat="1">
      <c r="A174" s="38"/>
      <c r="B174" s="39"/>
      <c r="C174" s="40"/>
      <c r="D174" s="223" t="s">
        <v>135</v>
      </c>
      <c r="E174" s="40"/>
      <c r="F174" s="224" t="s">
        <v>956</v>
      </c>
      <c r="G174" s="40"/>
      <c r="H174" s="40"/>
      <c r="I174" s="225"/>
      <c r="J174" s="40"/>
      <c r="K174" s="40"/>
      <c r="L174" s="44"/>
      <c r="M174" s="226"/>
      <c r="N174" s="227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135</v>
      </c>
      <c r="AU174" s="17" t="s">
        <v>83</v>
      </c>
    </row>
    <row r="175" s="12" customFormat="1">
      <c r="A175" s="12"/>
      <c r="B175" s="228"/>
      <c r="C175" s="229"/>
      <c r="D175" s="223" t="s">
        <v>136</v>
      </c>
      <c r="E175" s="230" t="s">
        <v>1</v>
      </c>
      <c r="F175" s="231" t="s">
        <v>143</v>
      </c>
      <c r="G175" s="229"/>
      <c r="H175" s="232">
        <v>3</v>
      </c>
      <c r="I175" s="233"/>
      <c r="J175" s="229"/>
      <c r="K175" s="229"/>
      <c r="L175" s="234"/>
      <c r="M175" s="235"/>
      <c r="N175" s="236"/>
      <c r="O175" s="236"/>
      <c r="P175" s="236"/>
      <c r="Q175" s="236"/>
      <c r="R175" s="236"/>
      <c r="S175" s="236"/>
      <c r="T175" s="237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38" t="s">
        <v>136</v>
      </c>
      <c r="AU175" s="238" t="s">
        <v>83</v>
      </c>
      <c r="AV175" s="12" t="s">
        <v>85</v>
      </c>
      <c r="AW175" s="12" t="s">
        <v>32</v>
      </c>
      <c r="AX175" s="12" t="s">
        <v>83</v>
      </c>
      <c r="AY175" s="238" t="s">
        <v>129</v>
      </c>
    </row>
    <row r="176" s="2" customFormat="1" ht="16.5" customHeight="1">
      <c r="A176" s="38"/>
      <c r="B176" s="39"/>
      <c r="C176" s="210" t="s">
        <v>180</v>
      </c>
      <c r="D176" s="210" t="s">
        <v>130</v>
      </c>
      <c r="E176" s="211" t="s">
        <v>381</v>
      </c>
      <c r="F176" s="212" t="s">
        <v>594</v>
      </c>
      <c r="G176" s="213" t="s">
        <v>146</v>
      </c>
      <c r="H176" s="214">
        <v>2.3039999999999998</v>
      </c>
      <c r="I176" s="215"/>
      <c r="J176" s="216">
        <f>ROUND(I176*H176,2)</f>
        <v>0</v>
      </c>
      <c r="K176" s="212" t="s">
        <v>1</v>
      </c>
      <c r="L176" s="44"/>
      <c r="M176" s="217" t="s">
        <v>1</v>
      </c>
      <c r="N176" s="218" t="s">
        <v>40</v>
      </c>
      <c r="O176" s="91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1" t="s">
        <v>134</v>
      </c>
      <c r="AT176" s="221" t="s">
        <v>130</v>
      </c>
      <c r="AU176" s="221" t="s">
        <v>83</v>
      </c>
      <c r="AY176" s="17" t="s">
        <v>129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7" t="s">
        <v>83</v>
      </c>
      <c r="BK176" s="222">
        <f>ROUND(I176*H176,2)</f>
        <v>0</v>
      </c>
      <c r="BL176" s="17" t="s">
        <v>134</v>
      </c>
      <c r="BM176" s="221" t="s">
        <v>225</v>
      </c>
    </row>
    <row r="177" s="2" customFormat="1">
      <c r="A177" s="38"/>
      <c r="B177" s="39"/>
      <c r="C177" s="40"/>
      <c r="D177" s="223" t="s">
        <v>135</v>
      </c>
      <c r="E177" s="40"/>
      <c r="F177" s="224" t="s">
        <v>594</v>
      </c>
      <c r="G177" s="40"/>
      <c r="H177" s="40"/>
      <c r="I177" s="225"/>
      <c r="J177" s="40"/>
      <c r="K177" s="40"/>
      <c r="L177" s="44"/>
      <c r="M177" s="226"/>
      <c r="N177" s="227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135</v>
      </c>
      <c r="AU177" s="17" t="s">
        <v>83</v>
      </c>
    </row>
    <row r="178" s="12" customFormat="1">
      <c r="A178" s="12"/>
      <c r="B178" s="228"/>
      <c r="C178" s="229"/>
      <c r="D178" s="223" t="s">
        <v>136</v>
      </c>
      <c r="E178" s="230" t="s">
        <v>1</v>
      </c>
      <c r="F178" s="231" t="s">
        <v>957</v>
      </c>
      <c r="G178" s="229"/>
      <c r="H178" s="232">
        <v>2.3039999999999998</v>
      </c>
      <c r="I178" s="233"/>
      <c r="J178" s="229"/>
      <c r="K178" s="229"/>
      <c r="L178" s="234"/>
      <c r="M178" s="235"/>
      <c r="N178" s="236"/>
      <c r="O178" s="236"/>
      <c r="P178" s="236"/>
      <c r="Q178" s="236"/>
      <c r="R178" s="236"/>
      <c r="S178" s="236"/>
      <c r="T178" s="237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38" t="s">
        <v>136</v>
      </c>
      <c r="AU178" s="238" t="s">
        <v>83</v>
      </c>
      <c r="AV178" s="12" t="s">
        <v>85</v>
      </c>
      <c r="AW178" s="12" t="s">
        <v>32</v>
      </c>
      <c r="AX178" s="12" t="s">
        <v>75</v>
      </c>
      <c r="AY178" s="238" t="s">
        <v>129</v>
      </c>
    </row>
    <row r="179" s="13" customFormat="1">
      <c r="A179" s="13"/>
      <c r="B179" s="239"/>
      <c r="C179" s="240"/>
      <c r="D179" s="223" t="s">
        <v>136</v>
      </c>
      <c r="E179" s="241" t="s">
        <v>1</v>
      </c>
      <c r="F179" s="242" t="s">
        <v>138</v>
      </c>
      <c r="G179" s="240"/>
      <c r="H179" s="243">
        <v>2.3039999999999998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136</v>
      </c>
      <c r="AU179" s="249" t="s">
        <v>83</v>
      </c>
      <c r="AV179" s="13" t="s">
        <v>134</v>
      </c>
      <c r="AW179" s="13" t="s">
        <v>32</v>
      </c>
      <c r="AX179" s="13" t="s">
        <v>83</v>
      </c>
      <c r="AY179" s="249" t="s">
        <v>129</v>
      </c>
    </row>
    <row r="180" s="2" customFormat="1" ht="16.5" customHeight="1">
      <c r="A180" s="38"/>
      <c r="B180" s="39"/>
      <c r="C180" s="210" t="s">
        <v>8</v>
      </c>
      <c r="D180" s="210" t="s">
        <v>130</v>
      </c>
      <c r="E180" s="211" t="s">
        <v>386</v>
      </c>
      <c r="F180" s="212" t="s">
        <v>595</v>
      </c>
      <c r="G180" s="213" t="s">
        <v>146</v>
      </c>
      <c r="H180" s="214">
        <v>3.2599999999999998</v>
      </c>
      <c r="I180" s="215"/>
      <c r="J180" s="216">
        <f>ROUND(I180*H180,2)</f>
        <v>0</v>
      </c>
      <c r="K180" s="212" t="s">
        <v>1</v>
      </c>
      <c r="L180" s="44"/>
      <c r="M180" s="217" t="s">
        <v>1</v>
      </c>
      <c r="N180" s="218" t="s">
        <v>40</v>
      </c>
      <c r="O180" s="91"/>
      <c r="P180" s="219">
        <f>O180*H180</f>
        <v>0</v>
      </c>
      <c r="Q180" s="219">
        <v>0</v>
      </c>
      <c r="R180" s="219">
        <f>Q180*H180</f>
        <v>0</v>
      </c>
      <c r="S180" s="219">
        <v>0</v>
      </c>
      <c r="T180" s="22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1" t="s">
        <v>134</v>
      </c>
      <c r="AT180" s="221" t="s">
        <v>130</v>
      </c>
      <c r="AU180" s="221" t="s">
        <v>83</v>
      </c>
      <c r="AY180" s="17" t="s">
        <v>129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7" t="s">
        <v>83</v>
      </c>
      <c r="BK180" s="222">
        <f>ROUND(I180*H180,2)</f>
        <v>0</v>
      </c>
      <c r="BL180" s="17" t="s">
        <v>134</v>
      </c>
      <c r="BM180" s="221" t="s">
        <v>229</v>
      </c>
    </row>
    <row r="181" s="2" customFormat="1">
      <c r="A181" s="38"/>
      <c r="B181" s="39"/>
      <c r="C181" s="40"/>
      <c r="D181" s="223" t="s">
        <v>135</v>
      </c>
      <c r="E181" s="40"/>
      <c r="F181" s="224" t="s">
        <v>595</v>
      </c>
      <c r="G181" s="40"/>
      <c r="H181" s="40"/>
      <c r="I181" s="225"/>
      <c r="J181" s="40"/>
      <c r="K181" s="40"/>
      <c r="L181" s="44"/>
      <c r="M181" s="226"/>
      <c r="N181" s="227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135</v>
      </c>
      <c r="AU181" s="17" t="s">
        <v>83</v>
      </c>
    </row>
    <row r="182" s="12" customFormat="1">
      <c r="A182" s="12"/>
      <c r="B182" s="228"/>
      <c r="C182" s="229"/>
      <c r="D182" s="223" t="s">
        <v>136</v>
      </c>
      <c r="E182" s="230" t="s">
        <v>1</v>
      </c>
      <c r="F182" s="231" t="s">
        <v>958</v>
      </c>
      <c r="G182" s="229"/>
      <c r="H182" s="232">
        <v>3.6960000000000002</v>
      </c>
      <c r="I182" s="233"/>
      <c r="J182" s="229"/>
      <c r="K182" s="229"/>
      <c r="L182" s="234"/>
      <c r="M182" s="235"/>
      <c r="N182" s="236"/>
      <c r="O182" s="236"/>
      <c r="P182" s="236"/>
      <c r="Q182" s="236"/>
      <c r="R182" s="236"/>
      <c r="S182" s="236"/>
      <c r="T182" s="237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38" t="s">
        <v>136</v>
      </c>
      <c r="AU182" s="238" t="s">
        <v>83</v>
      </c>
      <c r="AV182" s="12" t="s">
        <v>85</v>
      </c>
      <c r="AW182" s="12" t="s">
        <v>32</v>
      </c>
      <c r="AX182" s="12" t="s">
        <v>75</v>
      </c>
      <c r="AY182" s="238" t="s">
        <v>129</v>
      </c>
    </row>
    <row r="183" s="12" customFormat="1">
      <c r="A183" s="12"/>
      <c r="B183" s="228"/>
      <c r="C183" s="229"/>
      <c r="D183" s="223" t="s">
        <v>136</v>
      </c>
      <c r="E183" s="230" t="s">
        <v>1</v>
      </c>
      <c r="F183" s="231" t="s">
        <v>959</v>
      </c>
      <c r="G183" s="229"/>
      <c r="H183" s="232">
        <v>-0.436</v>
      </c>
      <c r="I183" s="233"/>
      <c r="J183" s="229"/>
      <c r="K183" s="229"/>
      <c r="L183" s="234"/>
      <c r="M183" s="235"/>
      <c r="N183" s="236"/>
      <c r="O183" s="236"/>
      <c r="P183" s="236"/>
      <c r="Q183" s="236"/>
      <c r="R183" s="236"/>
      <c r="S183" s="236"/>
      <c r="T183" s="237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38" t="s">
        <v>136</v>
      </c>
      <c r="AU183" s="238" t="s">
        <v>83</v>
      </c>
      <c r="AV183" s="12" t="s">
        <v>85</v>
      </c>
      <c r="AW183" s="12" t="s">
        <v>32</v>
      </c>
      <c r="AX183" s="12" t="s">
        <v>75</v>
      </c>
      <c r="AY183" s="238" t="s">
        <v>129</v>
      </c>
    </row>
    <row r="184" s="13" customFormat="1">
      <c r="A184" s="13"/>
      <c r="B184" s="239"/>
      <c r="C184" s="240"/>
      <c r="D184" s="223" t="s">
        <v>136</v>
      </c>
      <c r="E184" s="241" t="s">
        <v>1</v>
      </c>
      <c r="F184" s="242" t="s">
        <v>138</v>
      </c>
      <c r="G184" s="240"/>
      <c r="H184" s="243">
        <v>3.2600000000000002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136</v>
      </c>
      <c r="AU184" s="249" t="s">
        <v>83</v>
      </c>
      <c r="AV184" s="13" t="s">
        <v>134</v>
      </c>
      <c r="AW184" s="13" t="s">
        <v>32</v>
      </c>
      <c r="AX184" s="13" t="s">
        <v>83</v>
      </c>
      <c r="AY184" s="249" t="s">
        <v>129</v>
      </c>
    </row>
    <row r="185" s="2" customFormat="1" ht="16.5" customHeight="1">
      <c r="A185" s="38"/>
      <c r="B185" s="39"/>
      <c r="C185" s="210" t="s">
        <v>186</v>
      </c>
      <c r="D185" s="210" t="s">
        <v>130</v>
      </c>
      <c r="E185" s="211" t="s">
        <v>392</v>
      </c>
      <c r="F185" s="212" t="s">
        <v>393</v>
      </c>
      <c r="G185" s="213" t="s">
        <v>146</v>
      </c>
      <c r="H185" s="214">
        <v>1.452</v>
      </c>
      <c r="I185" s="215"/>
      <c r="J185" s="216">
        <f>ROUND(I185*H185,2)</f>
        <v>0</v>
      </c>
      <c r="K185" s="212" t="s">
        <v>1</v>
      </c>
      <c r="L185" s="44"/>
      <c r="M185" s="217" t="s">
        <v>1</v>
      </c>
      <c r="N185" s="218" t="s">
        <v>40</v>
      </c>
      <c r="O185" s="91"/>
      <c r="P185" s="219">
        <f>O185*H185</f>
        <v>0</v>
      </c>
      <c r="Q185" s="219">
        <v>0</v>
      </c>
      <c r="R185" s="219">
        <f>Q185*H185</f>
        <v>0</v>
      </c>
      <c r="S185" s="219">
        <v>0</v>
      </c>
      <c r="T185" s="22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1" t="s">
        <v>134</v>
      </c>
      <c r="AT185" s="221" t="s">
        <v>130</v>
      </c>
      <c r="AU185" s="221" t="s">
        <v>83</v>
      </c>
      <c r="AY185" s="17" t="s">
        <v>129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7" t="s">
        <v>83</v>
      </c>
      <c r="BK185" s="222">
        <f>ROUND(I185*H185,2)</f>
        <v>0</v>
      </c>
      <c r="BL185" s="17" t="s">
        <v>134</v>
      </c>
      <c r="BM185" s="221" t="s">
        <v>235</v>
      </c>
    </row>
    <row r="186" s="2" customFormat="1">
      <c r="A186" s="38"/>
      <c r="B186" s="39"/>
      <c r="C186" s="40"/>
      <c r="D186" s="223" t="s">
        <v>135</v>
      </c>
      <c r="E186" s="40"/>
      <c r="F186" s="224" t="s">
        <v>393</v>
      </c>
      <c r="G186" s="40"/>
      <c r="H186" s="40"/>
      <c r="I186" s="225"/>
      <c r="J186" s="40"/>
      <c r="K186" s="40"/>
      <c r="L186" s="44"/>
      <c r="M186" s="226"/>
      <c r="N186" s="227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135</v>
      </c>
      <c r="AU186" s="17" t="s">
        <v>83</v>
      </c>
    </row>
    <row r="187" s="12" customFormat="1">
      <c r="A187" s="12"/>
      <c r="B187" s="228"/>
      <c r="C187" s="229"/>
      <c r="D187" s="223" t="s">
        <v>136</v>
      </c>
      <c r="E187" s="230" t="s">
        <v>1</v>
      </c>
      <c r="F187" s="231" t="s">
        <v>960</v>
      </c>
      <c r="G187" s="229"/>
      <c r="H187" s="232">
        <v>1.452</v>
      </c>
      <c r="I187" s="233"/>
      <c r="J187" s="229"/>
      <c r="K187" s="229"/>
      <c r="L187" s="234"/>
      <c r="M187" s="235"/>
      <c r="N187" s="236"/>
      <c r="O187" s="236"/>
      <c r="P187" s="236"/>
      <c r="Q187" s="236"/>
      <c r="R187" s="236"/>
      <c r="S187" s="236"/>
      <c r="T187" s="237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38" t="s">
        <v>136</v>
      </c>
      <c r="AU187" s="238" t="s">
        <v>83</v>
      </c>
      <c r="AV187" s="12" t="s">
        <v>85</v>
      </c>
      <c r="AW187" s="12" t="s">
        <v>32</v>
      </c>
      <c r="AX187" s="12" t="s">
        <v>75</v>
      </c>
      <c r="AY187" s="238" t="s">
        <v>129</v>
      </c>
    </row>
    <row r="188" s="13" customFormat="1">
      <c r="A188" s="13"/>
      <c r="B188" s="239"/>
      <c r="C188" s="240"/>
      <c r="D188" s="223" t="s">
        <v>136</v>
      </c>
      <c r="E188" s="241" t="s">
        <v>1</v>
      </c>
      <c r="F188" s="242" t="s">
        <v>138</v>
      </c>
      <c r="G188" s="240"/>
      <c r="H188" s="243">
        <v>1.452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136</v>
      </c>
      <c r="AU188" s="249" t="s">
        <v>83</v>
      </c>
      <c r="AV188" s="13" t="s">
        <v>134</v>
      </c>
      <c r="AW188" s="13" t="s">
        <v>32</v>
      </c>
      <c r="AX188" s="13" t="s">
        <v>83</v>
      </c>
      <c r="AY188" s="249" t="s">
        <v>129</v>
      </c>
    </row>
    <row r="189" s="2" customFormat="1" ht="16.5" customHeight="1">
      <c r="A189" s="38"/>
      <c r="B189" s="39"/>
      <c r="C189" s="210" t="s">
        <v>238</v>
      </c>
      <c r="D189" s="210" t="s">
        <v>130</v>
      </c>
      <c r="E189" s="211" t="s">
        <v>396</v>
      </c>
      <c r="F189" s="212" t="s">
        <v>397</v>
      </c>
      <c r="G189" s="213" t="s">
        <v>179</v>
      </c>
      <c r="H189" s="214">
        <v>24.702000000000002</v>
      </c>
      <c r="I189" s="215"/>
      <c r="J189" s="216">
        <f>ROUND(I189*H189,2)</f>
        <v>0</v>
      </c>
      <c r="K189" s="212" t="s">
        <v>1</v>
      </c>
      <c r="L189" s="44"/>
      <c r="M189" s="217" t="s">
        <v>1</v>
      </c>
      <c r="N189" s="218" t="s">
        <v>40</v>
      </c>
      <c r="O189" s="91"/>
      <c r="P189" s="219">
        <f>O189*H189</f>
        <v>0</v>
      </c>
      <c r="Q189" s="219">
        <v>0</v>
      </c>
      <c r="R189" s="219">
        <f>Q189*H189</f>
        <v>0</v>
      </c>
      <c r="S189" s="219">
        <v>0</v>
      </c>
      <c r="T189" s="22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1" t="s">
        <v>134</v>
      </c>
      <c r="AT189" s="221" t="s">
        <v>130</v>
      </c>
      <c r="AU189" s="221" t="s">
        <v>83</v>
      </c>
      <c r="AY189" s="17" t="s">
        <v>129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7" t="s">
        <v>83</v>
      </c>
      <c r="BK189" s="222">
        <f>ROUND(I189*H189,2)</f>
        <v>0</v>
      </c>
      <c r="BL189" s="17" t="s">
        <v>134</v>
      </c>
      <c r="BM189" s="221" t="s">
        <v>242</v>
      </c>
    </row>
    <row r="190" s="2" customFormat="1">
      <c r="A190" s="38"/>
      <c r="B190" s="39"/>
      <c r="C190" s="40"/>
      <c r="D190" s="223" t="s">
        <v>135</v>
      </c>
      <c r="E190" s="40"/>
      <c r="F190" s="224" t="s">
        <v>397</v>
      </c>
      <c r="G190" s="40"/>
      <c r="H190" s="40"/>
      <c r="I190" s="225"/>
      <c r="J190" s="40"/>
      <c r="K190" s="40"/>
      <c r="L190" s="44"/>
      <c r="M190" s="226"/>
      <c r="N190" s="227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135</v>
      </c>
      <c r="AU190" s="17" t="s">
        <v>83</v>
      </c>
    </row>
    <row r="191" s="12" customFormat="1">
      <c r="A191" s="12"/>
      <c r="B191" s="228"/>
      <c r="C191" s="229"/>
      <c r="D191" s="223" t="s">
        <v>136</v>
      </c>
      <c r="E191" s="230" t="s">
        <v>1</v>
      </c>
      <c r="F191" s="231" t="s">
        <v>961</v>
      </c>
      <c r="G191" s="229"/>
      <c r="H191" s="232">
        <v>26.879999999999999</v>
      </c>
      <c r="I191" s="233"/>
      <c r="J191" s="229"/>
      <c r="K191" s="229"/>
      <c r="L191" s="234"/>
      <c r="M191" s="235"/>
      <c r="N191" s="236"/>
      <c r="O191" s="236"/>
      <c r="P191" s="236"/>
      <c r="Q191" s="236"/>
      <c r="R191" s="236"/>
      <c r="S191" s="236"/>
      <c r="T191" s="237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38" t="s">
        <v>136</v>
      </c>
      <c r="AU191" s="238" t="s">
        <v>83</v>
      </c>
      <c r="AV191" s="12" t="s">
        <v>85</v>
      </c>
      <c r="AW191" s="12" t="s">
        <v>32</v>
      </c>
      <c r="AX191" s="12" t="s">
        <v>75</v>
      </c>
      <c r="AY191" s="238" t="s">
        <v>129</v>
      </c>
    </row>
    <row r="192" s="12" customFormat="1">
      <c r="A192" s="12"/>
      <c r="B192" s="228"/>
      <c r="C192" s="229"/>
      <c r="D192" s="223" t="s">
        <v>136</v>
      </c>
      <c r="E192" s="230" t="s">
        <v>1</v>
      </c>
      <c r="F192" s="231" t="s">
        <v>962</v>
      </c>
      <c r="G192" s="229"/>
      <c r="H192" s="232">
        <v>-2.1779999999999999</v>
      </c>
      <c r="I192" s="233"/>
      <c r="J192" s="229"/>
      <c r="K192" s="229"/>
      <c r="L192" s="234"/>
      <c r="M192" s="235"/>
      <c r="N192" s="236"/>
      <c r="O192" s="236"/>
      <c r="P192" s="236"/>
      <c r="Q192" s="236"/>
      <c r="R192" s="236"/>
      <c r="S192" s="236"/>
      <c r="T192" s="237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38" t="s">
        <v>136</v>
      </c>
      <c r="AU192" s="238" t="s">
        <v>83</v>
      </c>
      <c r="AV192" s="12" t="s">
        <v>85</v>
      </c>
      <c r="AW192" s="12" t="s">
        <v>32</v>
      </c>
      <c r="AX192" s="12" t="s">
        <v>75</v>
      </c>
      <c r="AY192" s="238" t="s">
        <v>129</v>
      </c>
    </row>
    <row r="193" s="13" customFormat="1">
      <c r="A193" s="13"/>
      <c r="B193" s="239"/>
      <c r="C193" s="240"/>
      <c r="D193" s="223" t="s">
        <v>136</v>
      </c>
      <c r="E193" s="241" t="s">
        <v>1</v>
      </c>
      <c r="F193" s="242" t="s">
        <v>138</v>
      </c>
      <c r="G193" s="240"/>
      <c r="H193" s="243">
        <v>24.701999999999998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136</v>
      </c>
      <c r="AU193" s="249" t="s">
        <v>83</v>
      </c>
      <c r="AV193" s="13" t="s">
        <v>134</v>
      </c>
      <c r="AW193" s="13" t="s">
        <v>32</v>
      </c>
      <c r="AX193" s="13" t="s">
        <v>83</v>
      </c>
      <c r="AY193" s="249" t="s">
        <v>129</v>
      </c>
    </row>
    <row r="194" s="2" customFormat="1" ht="16.5" customHeight="1">
      <c r="A194" s="38"/>
      <c r="B194" s="39"/>
      <c r="C194" s="210" t="s">
        <v>191</v>
      </c>
      <c r="D194" s="210" t="s">
        <v>130</v>
      </c>
      <c r="E194" s="211" t="s">
        <v>963</v>
      </c>
      <c r="F194" s="212" t="s">
        <v>403</v>
      </c>
      <c r="G194" s="213" t="s">
        <v>300</v>
      </c>
      <c r="H194" s="214">
        <v>6</v>
      </c>
      <c r="I194" s="215"/>
      <c r="J194" s="216">
        <f>ROUND(I194*H194,2)</f>
        <v>0</v>
      </c>
      <c r="K194" s="212" t="s">
        <v>1</v>
      </c>
      <c r="L194" s="44"/>
      <c r="M194" s="217" t="s">
        <v>1</v>
      </c>
      <c r="N194" s="218" t="s">
        <v>40</v>
      </c>
      <c r="O194" s="91"/>
      <c r="P194" s="219">
        <f>O194*H194</f>
        <v>0</v>
      </c>
      <c r="Q194" s="219">
        <v>0</v>
      </c>
      <c r="R194" s="219">
        <f>Q194*H194</f>
        <v>0</v>
      </c>
      <c r="S194" s="219">
        <v>0</v>
      </c>
      <c r="T194" s="22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1" t="s">
        <v>134</v>
      </c>
      <c r="AT194" s="221" t="s">
        <v>130</v>
      </c>
      <c r="AU194" s="221" t="s">
        <v>83</v>
      </c>
      <c r="AY194" s="17" t="s">
        <v>129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7" t="s">
        <v>83</v>
      </c>
      <c r="BK194" s="222">
        <f>ROUND(I194*H194,2)</f>
        <v>0</v>
      </c>
      <c r="BL194" s="17" t="s">
        <v>134</v>
      </c>
      <c r="BM194" s="221" t="s">
        <v>248</v>
      </c>
    </row>
    <row r="195" s="2" customFormat="1">
      <c r="A195" s="38"/>
      <c r="B195" s="39"/>
      <c r="C195" s="40"/>
      <c r="D195" s="223" t="s">
        <v>135</v>
      </c>
      <c r="E195" s="40"/>
      <c r="F195" s="224" t="s">
        <v>403</v>
      </c>
      <c r="G195" s="40"/>
      <c r="H195" s="40"/>
      <c r="I195" s="225"/>
      <c r="J195" s="40"/>
      <c r="K195" s="40"/>
      <c r="L195" s="44"/>
      <c r="M195" s="226"/>
      <c r="N195" s="227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135</v>
      </c>
      <c r="AU195" s="17" t="s">
        <v>83</v>
      </c>
    </row>
    <row r="196" s="12" customFormat="1">
      <c r="A196" s="12"/>
      <c r="B196" s="228"/>
      <c r="C196" s="229"/>
      <c r="D196" s="223" t="s">
        <v>136</v>
      </c>
      <c r="E196" s="230" t="s">
        <v>1</v>
      </c>
      <c r="F196" s="231" t="s">
        <v>694</v>
      </c>
      <c r="G196" s="229"/>
      <c r="H196" s="232">
        <v>6</v>
      </c>
      <c r="I196" s="233"/>
      <c r="J196" s="229"/>
      <c r="K196" s="229"/>
      <c r="L196" s="234"/>
      <c r="M196" s="235"/>
      <c r="N196" s="236"/>
      <c r="O196" s="236"/>
      <c r="P196" s="236"/>
      <c r="Q196" s="236"/>
      <c r="R196" s="236"/>
      <c r="S196" s="236"/>
      <c r="T196" s="237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38" t="s">
        <v>136</v>
      </c>
      <c r="AU196" s="238" t="s">
        <v>83</v>
      </c>
      <c r="AV196" s="12" t="s">
        <v>85</v>
      </c>
      <c r="AW196" s="12" t="s">
        <v>32</v>
      </c>
      <c r="AX196" s="12" t="s">
        <v>75</v>
      </c>
      <c r="AY196" s="238" t="s">
        <v>129</v>
      </c>
    </row>
    <row r="197" s="13" customFormat="1">
      <c r="A197" s="13"/>
      <c r="B197" s="239"/>
      <c r="C197" s="240"/>
      <c r="D197" s="223" t="s">
        <v>136</v>
      </c>
      <c r="E197" s="241" t="s">
        <v>1</v>
      </c>
      <c r="F197" s="242" t="s">
        <v>138</v>
      </c>
      <c r="G197" s="240"/>
      <c r="H197" s="243">
        <v>6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136</v>
      </c>
      <c r="AU197" s="249" t="s">
        <v>83</v>
      </c>
      <c r="AV197" s="13" t="s">
        <v>134</v>
      </c>
      <c r="AW197" s="13" t="s">
        <v>32</v>
      </c>
      <c r="AX197" s="13" t="s">
        <v>83</v>
      </c>
      <c r="AY197" s="249" t="s">
        <v>129</v>
      </c>
    </row>
    <row r="198" s="2" customFormat="1" ht="16.5" customHeight="1">
      <c r="A198" s="38"/>
      <c r="B198" s="39"/>
      <c r="C198" s="210" t="s">
        <v>252</v>
      </c>
      <c r="D198" s="210" t="s">
        <v>130</v>
      </c>
      <c r="E198" s="211" t="s">
        <v>407</v>
      </c>
      <c r="F198" s="212" t="s">
        <v>408</v>
      </c>
      <c r="G198" s="213" t="s">
        <v>300</v>
      </c>
      <c r="H198" s="214">
        <v>3</v>
      </c>
      <c r="I198" s="215"/>
      <c r="J198" s="216">
        <f>ROUND(I198*H198,2)</f>
        <v>0</v>
      </c>
      <c r="K198" s="212" t="s">
        <v>1</v>
      </c>
      <c r="L198" s="44"/>
      <c r="M198" s="217" t="s">
        <v>1</v>
      </c>
      <c r="N198" s="218" t="s">
        <v>40</v>
      </c>
      <c r="O198" s="91"/>
      <c r="P198" s="219">
        <f>O198*H198</f>
        <v>0</v>
      </c>
      <c r="Q198" s="219">
        <v>0</v>
      </c>
      <c r="R198" s="219">
        <f>Q198*H198</f>
        <v>0</v>
      </c>
      <c r="S198" s="219">
        <v>0</v>
      </c>
      <c r="T198" s="22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1" t="s">
        <v>134</v>
      </c>
      <c r="AT198" s="221" t="s">
        <v>130</v>
      </c>
      <c r="AU198" s="221" t="s">
        <v>83</v>
      </c>
      <c r="AY198" s="17" t="s">
        <v>129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7" t="s">
        <v>83</v>
      </c>
      <c r="BK198" s="222">
        <f>ROUND(I198*H198,2)</f>
        <v>0</v>
      </c>
      <c r="BL198" s="17" t="s">
        <v>134</v>
      </c>
      <c r="BM198" s="221" t="s">
        <v>255</v>
      </c>
    </row>
    <row r="199" s="2" customFormat="1">
      <c r="A199" s="38"/>
      <c r="B199" s="39"/>
      <c r="C199" s="40"/>
      <c r="D199" s="223" t="s">
        <v>135</v>
      </c>
      <c r="E199" s="40"/>
      <c r="F199" s="224" t="s">
        <v>408</v>
      </c>
      <c r="G199" s="40"/>
      <c r="H199" s="40"/>
      <c r="I199" s="225"/>
      <c r="J199" s="40"/>
      <c r="K199" s="40"/>
      <c r="L199" s="44"/>
      <c r="M199" s="226"/>
      <c r="N199" s="227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135</v>
      </c>
      <c r="AU199" s="17" t="s">
        <v>83</v>
      </c>
    </row>
    <row r="200" s="12" customFormat="1">
      <c r="A200" s="12"/>
      <c r="B200" s="228"/>
      <c r="C200" s="229"/>
      <c r="D200" s="223" t="s">
        <v>136</v>
      </c>
      <c r="E200" s="230" t="s">
        <v>1</v>
      </c>
      <c r="F200" s="231" t="s">
        <v>143</v>
      </c>
      <c r="G200" s="229"/>
      <c r="H200" s="232">
        <v>3</v>
      </c>
      <c r="I200" s="233"/>
      <c r="J200" s="229"/>
      <c r="K200" s="229"/>
      <c r="L200" s="234"/>
      <c r="M200" s="235"/>
      <c r="N200" s="236"/>
      <c r="O200" s="236"/>
      <c r="P200" s="236"/>
      <c r="Q200" s="236"/>
      <c r="R200" s="236"/>
      <c r="S200" s="236"/>
      <c r="T200" s="237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38" t="s">
        <v>136</v>
      </c>
      <c r="AU200" s="238" t="s">
        <v>83</v>
      </c>
      <c r="AV200" s="12" t="s">
        <v>85</v>
      </c>
      <c r="AW200" s="12" t="s">
        <v>32</v>
      </c>
      <c r="AX200" s="12" t="s">
        <v>75</v>
      </c>
      <c r="AY200" s="238" t="s">
        <v>129</v>
      </c>
    </row>
    <row r="201" s="13" customFormat="1">
      <c r="A201" s="13"/>
      <c r="B201" s="239"/>
      <c r="C201" s="240"/>
      <c r="D201" s="223" t="s">
        <v>136</v>
      </c>
      <c r="E201" s="241" t="s">
        <v>1</v>
      </c>
      <c r="F201" s="242" t="s">
        <v>138</v>
      </c>
      <c r="G201" s="240"/>
      <c r="H201" s="243">
        <v>3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136</v>
      </c>
      <c r="AU201" s="249" t="s">
        <v>83</v>
      </c>
      <c r="AV201" s="13" t="s">
        <v>134</v>
      </c>
      <c r="AW201" s="13" t="s">
        <v>32</v>
      </c>
      <c r="AX201" s="13" t="s">
        <v>83</v>
      </c>
      <c r="AY201" s="249" t="s">
        <v>129</v>
      </c>
    </row>
    <row r="202" s="2" customFormat="1" ht="16.5" customHeight="1">
      <c r="A202" s="38"/>
      <c r="B202" s="39"/>
      <c r="C202" s="210" t="s">
        <v>197</v>
      </c>
      <c r="D202" s="210" t="s">
        <v>130</v>
      </c>
      <c r="E202" s="211" t="s">
        <v>411</v>
      </c>
      <c r="F202" s="212" t="s">
        <v>964</v>
      </c>
      <c r="G202" s="213" t="s">
        <v>300</v>
      </c>
      <c r="H202" s="214">
        <v>3</v>
      </c>
      <c r="I202" s="215"/>
      <c r="J202" s="216">
        <f>ROUND(I202*H202,2)</f>
        <v>0</v>
      </c>
      <c r="K202" s="212" t="s">
        <v>1</v>
      </c>
      <c r="L202" s="44"/>
      <c r="M202" s="217" t="s">
        <v>1</v>
      </c>
      <c r="N202" s="218" t="s">
        <v>40</v>
      </c>
      <c r="O202" s="91"/>
      <c r="P202" s="219">
        <f>O202*H202</f>
        <v>0</v>
      </c>
      <c r="Q202" s="219">
        <v>0</v>
      </c>
      <c r="R202" s="219">
        <f>Q202*H202</f>
        <v>0</v>
      </c>
      <c r="S202" s="219">
        <v>0</v>
      </c>
      <c r="T202" s="22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1" t="s">
        <v>134</v>
      </c>
      <c r="AT202" s="221" t="s">
        <v>130</v>
      </c>
      <c r="AU202" s="221" t="s">
        <v>83</v>
      </c>
      <c r="AY202" s="17" t="s">
        <v>129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7" t="s">
        <v>83</v>
      </c>
      <c r="BK202" s="222">
        <f>ROUND(I202*H202,2)</f>
        <v>0</v>
      </c>
      <c r="BL202" s="17" t="s">
        <v>134</v>
      </c>
      <c r="BM202" s="221" t="s">
        <v>261</v>
      </c>
    </row>
    <row r="203" s="2" customFormat="1">
      <c r="A203" s="38"/>
      <c r="B203" s="39"/>
      <c r="C203" s="40"/>
      <c r="D203" s="223" t="s">
        <v>135</v>
      </c>
      <c r="E203" s="40"/>
      <c r="F203" s="224" t="s">
        <v>964</v>
      </c>
      <c r="G203" s="40"/>
      <c r="H203" s="40"/>
      <c r="I203" s="225"/>
      <c r="J203" s="40"/>
      <c r="K203" s="40"/>
      <c r="L203" s="44"/>
      <c r="M203" s="226"/>
      <c r="N203" s="227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135</v>
      </c>
      <c r="AU203" s="17" t="s">
        <v>83</v>
      </c>
    </row>
    <row r="204" s="12" customFormat="1">
      <c r="A204" s="12"/>
      <c r="B204" s="228"/>
      <c r="C204" s="229"/>
      <c r="D204" s="223" t="s">
        <v>136</v>
      </c>
      <c r="E204" s="230" t="s">
        <v>1</v>
      </c>
      <c r="F204" s="231" t="s">
        <v>143</v>
      </c>
      <c r="G204" s="229"/>
      <c r="H204" s="232">
        <v>3</v>
      </c>
      <c r="I204" s="233"/>
      <c r="J204" s="229"/>
      <c r="K204" s="229"/>
      <c r="L204" s="234"/>
      <c r="M204" s="235"/>
      <c r="N204" s="236"/>
      <c r="O204" s="236"/>
      <c r="P204" s="236"/>
      <c r="Q204" s="236"/>
      <c r="R204" s="236"/>
      <c r="S204" s="236"/>
      <c r="T204" s="237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38" t="s">
        <v>136</v>
      </c>
      <c r="AU204" s="238" t="s">
        <v>83</v>
      </c>
      <c r="AV204" s="12" t="s">
        <v>85</v>
      </c>
      <c r="AW204" s="12" t="s">
        <v>32</v>
      </c>
      <c r="AX204" s="12" t="s">
        <v>75</v>
      </c>
      <c r="AY204" s="238" t="s">
        <v>129</v>
      </c>
    </row>
    <row r="205" s="13" customFormat="1">
      <c r="A205" s="13"/>
      <c r="B205" s="239"/>
      <c r="C205" s="240"/>
      <c r="D205" s="223" t="s">
        <v>136</v>
      </c>
      <c r="E205" s="241" t="s">
        <v>1</v>
      </c>
      <c r="F205" s="242" t="s">
        <v>138</v>
      </c>
      <c r="G205" s="240"/>
      <c r="H205" s="243">
        <v>3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136</v>
      </c>
      <c r="AU205" s="249" t="s">
        <v>83</v>
      </c>
      <c r="AV205" s="13" t="s">
        <v>134</v>
      </c>
      <c r="AW205" s="13" t="s">
        <v>32</v>
      </c>
      <c r="AX205" s="13" t="s">
        <v>83</v>
      </c>
      <c r="AY205" s="249" t="s">
        <v>129</v>
      </c>
    </row>
    <row r="206" s="11" customFormat="1" ht="25.92" customHeight="1">
      <c r="A206" s="11"/>
      <c r="B206" s="196"/>
      <c r="C206" s="197"/>
      <c r="D206" s="198" t="s">
        <v>74</v>
      </c>
      <c r="E206" s="199" t="s">
        <v>965</v>
      </c>
      <c r="F206" s="199" t="s">
        <v>966</v>
      </c>
      <c r="G206" s="197"/>
      <c r="H206" s="197"/>
      <c r="I206" s="200"/>
      <c r="J206" s="201">
        <f>BK206</f>
        <v>0</v>
      </c>
      <c r="K206" s="197"/>
      <c r="L206" s="202"/>
      <c r="M206" s="203"/>
      <c r="N206" s="204"/>
      <c r="O206" s="204"/>
      <c r="P206" s="205">
        <f>SUM(P207:P214)</f>
        <v>0</v>
      </c>
      <c r="Q206" s="204"/>
      <c r="R206" s="205">
        <f>SUM(R207:R214)</f>
        <v>0</v>
      </c>
      <c r="S206" s="204"/>
      <c r="T206" s="206">
        <f>SUM(T207:T214)</f>
        <v>0</v>
      </c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R206" s="207" t="s">
        <v>83</v>
      </c>
      <c r="AT206" s="208" t="s">
        <v>74</v>
      </c>
      <c r="AU206" s="208" t="s">
        <v>75</v>
      </c>
      <c r="AY206" s="207" t="s">
        <v>129</v>
      </c>
      <c r="BK206" s="209">
        <f>SUM(BK207:BK214)</f>
        <v>0</v>
      </c>
    </row>
    <row r="207" s="2" customFormat="1" ht="21.75" customHeight="1">
      <c r="A207" s="38"/>
      <c r="B207" s="39"/>
      <c r="C207" s="210" t="s">
        <v>7</v>
      </c>
      <c r="D207" s="210" t="s">
        <v>130</v>
      </c>
      <c r="E207" s="211" t="s">
        <v>967</v>
      </c>
      <c r="F207" s="212" t="s">
        <v>968</v>
      </c>
      <c r="G207" s="213" t="s">
        <v>179</v>
      </c>
      <c r="H207" s="214">
        <v>11.151999999999999</v>
      </c>
      <c r="I207" s="215"/>
      <c r="J207" s="216">
        <f>ROUND(I207*H207,2)</f>
        <v>0</v>
      </c>
      <c r="K207" s="212" t="s">
        <v>1</v>
      </c>
      <c r="L207" s="44"/>
      <c r="M207" s="217" t="s">
        <v>1</v>
      </c>
      <c r="N207" s="218" t="s">
        <v>40</v>
      </c>
      <c r="O207" s="91"/>
      <c r="P207" s="219">
        <f>O207*H207</f>
        <v>0</v>
      </c>
      <c r="Q207" s="219">
        <v>0</v>
      </c>
      <c r="R207" s="219">
        <f>Q207*H207</f>
        <v>0</v>
      </c>
      <c r="S207" s="219">
        <v>0</v>
      </c>
      <c r="T207" s="22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1" t="s">
        <v>134</v>
      </c>
      <c r="AT207" s="221" t="s">
        <v>130</v>
      </c>
      <c r="AU207" s="221" t="s">
        <v>83</v>
      </c>
      <c r="AY207" s="17" t="s">
        <v>129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7" t="s">
        <v>83</v>
      </c>
      <c r="BK207" s="222">
        <f>ROUND(I207*H207,2)</f>
        <v>0</v>
      </c>
      <c r="BL207" s="17" t="s">
        <v>134</v>
      </c>
      <c r="BM207" s="221" t="s">
        <v>268</v>
      </c>
    </row>
    <row r="208" s="2" customFormat="1">
      <c r="A208" s="38"/>
      <c r="B208" s="39"/>
      <c r="C208" s="40"/>
      <c r="D208" s="223" t="s">
        <v>135</v>
      </c>
      <c r="E208" s="40"/>
      <c r="F208" s="224" t="s">
        <v>968</v>
      </c>
      <c r="G208" s="40"/>
      <c r="H208" s="40"/>
      <c r="I208" s="225"/>
      <c r="J208" s="40"/>
      <c r="K208" s="40"/>
      <c r="L208" s="44"/>
      <c r="M208" s="226"/>
      <c r="N208" s="227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135</v>
      </c>
      <c r="AU208" s="17" t="s">
        <v>83</v>
      </c>
    </row>
    <row r="209" s="12" customFormat="1">
      <c r="A209" s="12"/>
      <c r="B209" s="228"/>
      <c r="C209" s="229"/>
      <c r="D209" s="223" t="s">
        <v>136</v>
      </c>
      <c r="E209" s="230" t="s">
        <v>1</v>
      </c>
      <c r="F209" s="231" t="s">
        <v>969</v>
      </c>
      <c r="G209" s="229"/>
      <c r="H209" s="232">
        <v>11.151999999999999</v>
      </c>
      <c r="I209" s="233"/>
      <c r="J209" s="229"/>
      <c r="K209" s="229"/>
      <c r="L209" s="234"/>
      <c r="M209" s="235"/>
      <c r="N209" s="236"/>
      <c r="O209" s="236"/>
      <c r="P209" s="236"/>
      <c r="Q209" s="236"/>
      <c r="R209" s="236"/>
      <c r="S209" s="236"/>
      <c r="T209" s="237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38" t="s">
        <v>136</v>
      </c>
      <c r="AU209" s="238" t="s">
        <v>83</v>
      </c>
      <c r="AV209" s="12" t="s">
        <v>85</v>
      </c>
      <c r="AW209" s="12" t="s">
        <v>32</v>
      </c>
      <c r="AX209" s="12" t="s">
        <v>75</v>
      </c>
      <c r="AY209" s="238" t="s">
        <v>129</v>
      </c>
    </row>
    <row r="210" s="13" customFormat="1">
      <c r="A210" s="13"/>
      <c r="B210" s="239"/>
      <c r="C210" s="240"/>
      <c r="D210" s="223" t="s">
        <v>136</v>
      </c>
      <c r="E210" s="241" t="s">
        <v>1</v>
      </c>
      <c r="F210" s="242" t="s">
        <v>138</v>
      </c>
      <c r="G210" s="240"/>
      <c r="H210" s="243">
        <v>11.151999999999999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136</v>
      </c>
      <c r="AU210" s="249" t="s">
        <v>83</v>
      </c>
      <c r="AV210" s="13" t="s">
        <v>134</v>
      </c>
      <c r="AW210" s="13" t="s">
        <v>32</v>
      </c>
      <c r="AX210" s="13" t="s">
        <v>83</v>
      </c>
      <c r="AY210" s="249" t="s">
        <v>129</v>
      </c>
    </row>
    <row r="211" s="2" customFormat="1" ht="16.5" customHeight="1">
      <c r="A211" s="38"/>
      <c r="B211" s="39"/>
      <c r="C211" s="210" t="s">
        <v>201</v>
      </c>
      <c r="D211" s="210" t="s">
        <v>130</v>
      </c>
      <c r="E211" s="211" t="s">
        <v>970</v>
      </c>
      <c r="F211" s="212" t="s">
        <v>971</v>
      </c>
      <c r="G211" s="213" t="s">
        <v>179</v>
      </c>
      <c r="H211" s="214">
        <v>11.15</v>
      </c>
      <c r="I211" s="215"/>
      <c r="J211" s="216">
        <f>ROUND(I211*H211,2)</f>
        <v>0</v>
      </c>
      <c r="K211" s="212" t="s">
        <v>1</v>
      </c>
      <c r="L211" s="44"/>
      <c r="M211" s="217" t="s">
        <v>1</v>
      </c>
      <c r="N211" s="218" t="s">
        <v>40</v>
      </c>
      <c r="O211" s="91"/>
      <c r="P211" s="219">
        <f>O211*H211</f>
        <v>0</v>
      </c>
      <c r="Q211" s="219">
        <v>0</v>
      </c>
      <c r="R211" s="219">
        <f>Q211*H211</f>
        <v>0</v>
      </c>
      <c r="S211" s="219">
        <v>0</v>
      </c>
      <c r="T211" s="22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1" t="s">
        <v>134</v>
      </c>
      <c r="AT211" s="221" t="s">
        <v>130</v>
      </c>
      <c r="AU211" s="221" t="s">
        <v>83</v>
      </c>
      <c r="AY211" s="17" t="s">
        <v>129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7" t="s">
        <v>83</v>
      </c>
      <c r="BK211" s="222">
        <f>ROUND(I211*H211,2)</f>
        <v>0</v>
      </c>
      <c r="BL211" s="17" t="s">
        <v>134</v>
      </c>
      <c r="BM211" s="221" t="s">
        <v>273</v>
      </c>
    </row>
    <row r="212" s="2" customFormat="1">
      <c r="A212" s="38"/>
      <c r="B212" s="39"/>
      <c r="C212" s="40"/>
      <c r="D212" s="223" t="s">
        <v>135</v>
      </c>
      <c r="E212" s="40"/>
      <c r="F212" s="224" t="s">
        <v>971</v>
      </c>
      <c r="G212" s="40"/>
      <c r="H212" s="40"/>
      <c r="I212" s="225"/>
      <c r="J212" s="40"/>
      <c r="K212" s="40"/>
      <c r="L212" s="44"/>
      <c r="M212" s="226"/>
      <c r="N212" s="227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135</v>
      </c>
      <c r="AU212" s="17" t="s">
        <v>83</v>
      </c>
    </row>
    <row r="213" s="12" customFormat="1">
      <c r="A213" s="12"/>
      <c r="B213" s="228"/>
      <c r="C213" s="229"/>
      <c r="D213" s="223" t="s">
        <v>136</v>
      </c>
      <c r="E213" s="230" t="s">
        <v>1</v>
      </c>
      <c r="F213" s="231" t="s">
        <v>972</v>
      </c>
      <c r="G213" s="229"/>
      <c r="H213" s="232">
        <v>11.15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38" t="s">
        <v>136</v>
      </c>
      <c r="AU213" s="238" t="s">
        <v>83</v>
      </c>
      <c r="AV213" s="12" t="s">
        <v>85</v>
      </c>
      <c r="AW213" s="12" t="s">
        <v>32</v>
      </c>
      <c r="AX213" s="12" t="s">
        <v>75</v>
      </c>
      <c r="AY213" s="238" t="s">
        <v>129</v>
      </c>
    </row>
    <row r="214" s="13" customFormat="1">
      <c r="A214" s="13"/>
      <c r="B214" s="239"/>
      <c r="C214" s="240"/>
      <c r="D214" s="223" t="s">
        <v>136</v>
      </c>
      <c r="E214" s="241" t="s">
        <v>1</v>
      </c>
      <c r="F214" s="242" t="s">
        <v>138</v>
      </c>
      <c r="G214" s="240"/>
      <c r="H214" s="243">
        <v>11.15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9" t="s">
        <v>136</v>
      </c>
      <c r="AU214" s="249" t="s">
        <v>83</v>
      </c>
      <c r="AV214" s="13" t="s">
        <v>134</v>
      </c>
      <c r="AW214" s="13" t="s">
        <v>32</v>
      </c>
      <c r="AX214" s="13" t="s">
        <v>83</v>
      </c>
      <c r="AY214" s="249" t="s">
        <v>129</v>
      </c>
    </row>
    <row r="215" s="11" customFormat="1" ht="25.92" customHeight="1">
      <c r="A215" s="11"/>
      <c r="B215" s="196"/>
      <c r="C215" s="197"/>
      <c r="D215" s="198" t="s">
        <v>74</v>
      </c>
      <c r="E215" s="199" t="s">
        <v>519</v>
      </c>
      <c r="F215" s="199" t="s">
        <v>520</v>
      </c>
      <c r="G215" s="197"/>
      <c r="H215" s="197"/>
      <c r="I215" s="200"/>
      <c r="J215" s="201">
        <f>BK215</f>
        <v>0</v>
      </c>
      <c r="K215" s="197"/>
      <c r="L215" s="202"/>
      <c r="M215" s="203"/>
      <c r="N215" s="204"/>
      <c r="O215" s="204"/>
      <c r="P215" s="205">
        <f>SUM(P216:P219)</f>
        <v>0</v>
      </c>
      <c r="Q215" s="204"/>
      <c r="R215" s="205">
        <f>SUM(R216:R219)</f>
        <v>0</v>
      </c>
      <c r="S215" s="204"/>
      <c r="T215" s="206">
        <f>SUM(T216:T219)</f>
        <v>0</v>
      </c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R215" s="207" t="s">
        <v>83</v>
      </c>
      <c r="AT215" s="208" t="s">
        <v>74</v>
      </c>
      <c r="AU215" s="208" t="s">
        <v>75</v>
      </c>
      <c r="AY215" s="207" t="s">
        <v>129</v>
      </c>
      <c r="BK215" s="209">
        <f>SUM(BK216:BK219)</f>
        <v>0</v>
      </c>
    </row>
    <row r="216" s="2" customFormat="1" ht="21.75" customHeight="1">
      <c r="A216" s="38"/>
      <c r="B216" s="39"/>
      <c r="C216" s="210" t="s">
        <v>276</v>
      </c>
      <c r="D216" s="210" t="s">
        <v>130</v>
      </c>
      <c r="E216" s="211" t="s">
        <v>832</v>
      </c>
      <c r="F216" s="212" t="s">
        <v>833</v>
      </c>
      <c r="G216" s="213" t="s">
        <v>241</v>
      </c>
      <c r="H216" s="214">
        <v>21.315999999999999</v>
      </c>
      <c r="I216" s="215"/>
      <c r="J216" s="216">
        <f>ROUND(I216*H216,2)</f>
        <v>0</v>
      </c>
      <c r="K216" s="212" t="s">
        <v>1</v>
      </c>
      <c r="L216" s="44"/>
      <c r="M216" s="217" t="s">
        <v>1</v>
      </c>
      <c r="N216" s="218" t="s">
        <v>40</v>
      </c>
      <c r="O216" s="91"/>
      <c r="P216" s="219">
        <f>O216*H216</f>
        <v>0</v>
      </c>
      <c r="Q216" s="219">
        <v>0</v>
      </c>
      <c r="R216" s="219">
        <f>Q216*H216</f>
        <v>0</v>
      </c>
      <c r="S216" s="219">
        <v>0</v>
      </c>
      <c r="T216" s="22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1" t="s">
        <v>134</v>
      </c>
      <c r="AT216" s="221" t="s">
        <v>130</v>
      </c>
      <c r="AU216" s="221" t="s">
        <v>83</v>
      </c>
      <c r="AY216" s="17" t="s">
        <v>129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7" t="s">
        <v>83</v>
      </c>
      <c r="BK216" s="222">
        <f>ROUND(I216*H216,2)</f>
        <v>0</v>
      </c>
      <c r="BL216" s="17" t="s">
        <v>134</v>
      </c>
      <c r="BM216" s="221" t="s">
        <v>279</v>
      </c>
    </row>
    <row r="217" s="2" customFormat="1">
      <c r="A217" s="38"/>
      <c r="B217" s="39"/>
      <c r="C217" s="40"/>
      <c r="D217" s="223" t="s">
        <v>135</v>
      </c>
      <c r="E217" s="40"/>
      <c r="F217" s="224" t="s">
        <v>833</v>
      </c>
      <c r="G217" s="40"/>
      <c r="H217" s="40"/>
      <c r="I217" s="225"/>
      <c r="J217" s="40"/>
      <c r="K217" s="40"/>
      <c r="L217" s="44"/>
      <c r="M217" s="226"/>
      <c r="N217" s="227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135</v>
      </c>
      <c r="AU217" s="17" t="s">
        <v>83</v>
      </c>
    </row>
    <row r="218" s="12" customFormat="1">
      <c r="A218" s="12"/>
      <c r="B218" s="228"/>
      <c r="C218" s="229"/>
      <c r="D218" s="223" t="s">
        <v>136</v>
      </c>
      <c r="E218" s="230" t="s">
        <v>1</v>
      </c>
      <c r="F218" s="231" t="s">
        <v>973</v>
      </c>
      <c r="G218" s="229"/>
      <c r="H218" s="232">
        <v>21.315999999999999</v>
      </c>
      <c r="I218" s="233"/>
      <c r="J218" s="229"/>
      <c r="K218" s="229"/>
      <c r="L218" s="234"/>
      <c r="M218" s="235"/>
      <c r="N218" s="236"/>
      <c r="O218" s="236"/>
      <c r="P218" s="236"/>
      <c r="Q218" s="236"/>
      <c r="R218" s="236"/>
      <c r="S218" s="236"/>
      <c r="T218" s="237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38" t="s">
        <v>136</v>
      </c>
      <c r="AU218" s="238" t="s">
        <v>83</v>
      </c>
      <c r="AV218" s="12" t="s">
        <v>85</v>
      </c>
      <c r="AW218" s="12" t="s">
        <v>32</v>
      </c>
      <c r="AX218" s="12" t="s">
        <v>75</v>
      </c>
      <c r="AY218" s="238" t="s">
        <v>129</v>
      </c>
    </row>
    <row r="219" s="13" customFormat="1">
      <c r="A219" s="13"/>
      <c r="B219" s="239"/>
      <c r="C219" s="240"/>
      <c r="D219" s="223" t="s">
        <v>136</v>
      </c>
      <c r="E219" s="241" t="s">
        <v>1</v>
      </c>
      <c r="F219" s="242" t="s">
        <v>138</v>
      </c>
      <c r="G219" s="240"/>
      <c r="H219" s="243">
        <v>21.315999999999999</v>
      </c>
      <c r="I219" s="244"/>
      <c r="J219" s="240"/>
      <c r="K219" s="240"/>
      <c r="L219" s="245"/>
      <c r="M219" s="271"/>
      <c r="N219" s="272"/>
      <c r="O219" s="272"/>
      <c r="P219" s="272"/>
      <c r="Q219" s="272"/>
      <c r="R219" s="272"/>
      <c r="S219" s="272"/>
      <c r="T219" s="27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136</v>
      </c>
      <c r="AU219" s="249" t="s">
        <v>83</v>
      </c>
      <c r="AV219" s="13" t="s">
        <v>134</v>
      </c>
      <c r="AW219" s="13" t="s">
        <v>32</v>
      </c>
      <c r="AX219" s="13" t="s">
        <v>83</v>
      </c>
      <c r="AY219" s="249" t="s">
        <v>129</v>
      </c>
    </row>
    <row r="220" s="2" customFormat="1" ht="6.96" customHeight="1">
      <c r="A220" s="38"/>
      <c r="B220" s="66"/>
      <c r="C220" s="67"/>
      <c r="D220" s="67"/>
      <c r="E220" s="67"/>
      <c r="F220" s="67"/>
      <c r="G220" s="67"/>
      <c r="H220" s="67"/>
      <c r="I220" s="67"/>
      <c r="J220" s="67"/>
      <c r="K220" s="67"/>
      <c r="L220" s="44"/>
      <c r="M220" s="38"/>
      <c r="O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</row>
  </sheetData>
  <sheetProtection sheet="1" autoFilter="0" formatColumns="0" formatRows="0" objects="1" scenarios="1" spinCount="100000" saltValue="XP7+FpVfEsN4bbnJ7Qkbqo/Y2Ocyv0VfIp6xaOPYexZ/vcC9BVHk6eEatgLzPloOldHHpPtw1vp2tGVlXKF8AQ==" hashValue="AtILNOxqEwZ+9TqH6/xOMQFTQHY4QRTnDz/RZU97ll/1w9AUeE3JubfzfK4ZqyeANrIAGs/u89+qcfSvi5H4/A==" algorithmName="SHA-512" password="CC35"/>
  <autoFilter ref="C119:K21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LAPTOP-H448TH6I\Lenovo</dc:creator>
  <cp:lastModifiedBy>LAPTOP-H448TH6I\Lenovo</cp:lastModifiedBy>
  <dcterms:created xsi:type="dcterms:W3CDTF">2022-09-18T13:58:35Z</dcterms:created>
  <dcterms:modified xsi:type="dcterms:W3CDTF">2022-09-18T13:58:46Z</dcterms:modified>
</cp:coreProperties>
</file>